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defaultThemeVersion="124226"/>
  <mc:AlternateContent xmlns:mc="http://schemas.openxmlformats.org/markup-compatibility/2006">
    <mc:Choice Requires="x15">
      <x15ac:absPath xmlns:x15ac="http://schemas.microsoft.com/office/spreadsheetml/2010/11/ac" url="C:\Users\choqueje\Documents\Customers\"/>
    </mc:Choice>
  </mc:AlternateContent>
  <bookViews>
    <workbookView xWindow="-12" yWindow="48" windowWidth="28836" windowHeight="6648" tabRatio="646" firstSheet="1" activeTab="1"/>
  </bookViews>
  <sheets>
    <sheet name="Hewlett Packard" sheetId="9" r:id="rId1"/>
    <sheet name="Servers" sheetId="16" r:id="rId2"/>
    <sheet name="Networking Products" sheetId="4" r:id="rId3"/>
    <sheet name="Storage" sheetId="6" r:id="rId4"/>
    <sheet name="Workstation_PC_laptop" sheetId="17" r:id="rId5"/>
    <sheet name="Training" sheetId="15" r:id="rId6"/>
  </sheets>
  <definedNames>
    <definedName name="_xlnm.Print_Area" localSheetId="1">Servers!$A$1:$H$121</definedName>
  </definedNames>
  <calcPr calcId="152511"/>
</workbook>
</file>

<file path=xl/calcChain.xml><?xml version="1.0" encoding="utf-8"?>
<calcChain xmlns="http://schemas.openxmlformats.org/spreadsheetml/2006/main">
  <c r="H70" i="6" l="1"/>
  <c r="J70" i="6" s="1"/>
  <c r="H69" i="6"/>
  <c r="J69" i="6" s="1"/>
  <c r="H68" i="6"/>
  <c r="J68" i="6" s="1"/>
  <c r="H67" i="6"/>
  <c r="I67" i="6" s="1"/>
  <c r="H66" i="6"/>
  <c r="I66" i="6" s="1"/>
  <c r="H65" i="6"/>
  <c r="J65" i="6" s="1"/>
  <c r="H64" i="6"/>
  <c r="J64" i="6" s="1"/>
  <c r="H63" i="6"/>
  <c r="J63" i="6" s="1"/>
  <c r="H62" i="6"/>
  <c r="J62" i="6" s="1"/>
  <c r="H60" i="6"/>
  <c r="J67" i="6"/>
  <c r="J66" i="6"/>
  <c r="G61" i="6"/>
  <c r="H61" i="6" s="1"/>
  <c r="J61" i="6" s="1"/>
  <c r="F61" i="6"/>
  <c r="F60" i="6"/>
  <c r="I62" i="6" l="1"/>
  <c r="I70" i="6"/>
  <c r="I63" i="6"/>
  <c r="I60" i="6"/>
  <c r="J60" i="6"/>
  <c r="I61" i="6"/>
  <c r="I65" i="6"/>
  <c r="I69" i="6"/>
  <c r="I64" i="6"/>
  <c r="I68" i="6"/>
  <c r="I48" i="4" l="1"/>
  <c r="G48" i="4"/>
  <c r="I47" i="4"/>
  <c r="G47" i="4"/>
  <c r="I46" i="4"/>
  <c r="G46" i="4"/>
  <c r="I45" i="4"/>
  <c r="G45" i="4"/>
  <c r="I44" i="4"/>
  <c r="G44" i="4"/>
  <c r="I43" i="4"/>
  <c r="G43" i="4"/>
  <c r="I42" i="4"/>
  <c r="G42" i="4"/>
  <c r="I40" i="4" l="1"/>
  <c r="G40" i="4"/>
  <c r="I39" i="4"/>
  <c r="G39" i="4"/>
  <c r="I38" i="4"/>
  <c r="G38" i="4"/>
  <c r="I36" i="4"/>
  <c r="I37" i="4" s="1"/>
  <c r="G36" i="4"/>
  <c r="I34" i="4"/>
  <c r="I35" i="4" s="1"/>
  <c r="G34" i="4"/>
  <c r="I33" i="4"/>
  <c r="G33" i="4"/>
  <c r="I32" i="4"/>
  <c r="G32" i="4"/>
  <c r="I31" i="4"/>
  <c r="G31" i="4"/>
  <c r="I30" i="4"/>
  <c r="G30" i="4"/>
  <c r="I28" i="4"/>
  <c r="I29" i="4" s="1"/>
  <c r="G28" i="4"/>
  <c r="I27" i="4"/>
  <c r="G27" i="4"/>
  <c r="I25" i="4"/>
  <c r="G25" i="4"/>
  <c r="I24" i="4"/>
  <c r="G24" i="4"/>
  <c r="I26" i="4" l="1"/>
  <c r="I41" i="4"/>
  <c r="E21" i="6"/>
  <c r="F21" i="6" s="1"/>
  <c r="E22" i="6"/>
  <c r="F22" i="6" s="1"/>
  <c r="E23" i="6"/>
  <c r="F23" i="6" s="1"/>
  <c r="E53" i="6"/>
  <c r="F53" i="6" s="1"/>
  <c r="E52" i="6"/>
  <c r="F52" i="6" s="1"/>
  <c r="E51" i="6"/>
  <c r="F51" i="6" s="1"/>
  <c r="E50" i="6"/>
  <c r="F50" i="6" s="1"/>
  <c r="E49" i="6"/>
  <c r="F49" i="6" s="1"/>
  <c r="E48" i="6"/>
  <c r="F48" i="6" s="1"/>
  <c r="E47" i="6"/>
  <c r="F47" i="6" s="1"/>
  <c r="E46" i="6"/>
  <c r="F46" i="6" s="1"/>
  <c r="E45" i="6"/>
  <c r="F45" i="6" s="1"/>
  <c r="E44" i="6"/>
  <c r="F44" i="6" s="1"/>
  <c r="E43" i="6"/>
  <c r="F43" i="6" s="1"/>
  <c r="E42" i="6"/>
  <c r="F42" i="6" s="1"/>
  <c r="E41" i="6"/>
  <c r="F41" i="6" s="1"/>
  <c r="E40" i="6"/>
  <c r="F40" i="6" s="1"/>
  <c r="E39" i="6"/>
  <c r="F39" i="6" s="1"/>
  <c r="E38" i="6"/>
  <c r="F38" i="6" s="1"/>
  <c r="E37" i="6"/>
  <c r="F37" i="6" s="1"/>
  <c r="E36" i="6"/>
  <c r="F36" i="6" s="1"/>
  <c r="E35" i="6"/>
  <c r="F35" i="6" s="1"/>
  <c r="E34" i="6"/>
  <c r="F34" i="6" s="1"/>
  <c r="E33" i="6"/>
  <c r="F33" i="6" s="1"/>
  <c r="E32" i="6"/>
  <c r="F32" i="6" s="1"/>
  <c r="E31" i="6"/>
  <c r="F31" i="6" s="1"/>
  <c r="E30" i="6"/>
  <c r="F30" i="6" s="1"/>
  <c r="E29" i="6"/>
  <c r="F29" i="6" s="1"/>
  <c r="E28" i="6"/>
  <c r="F28" i="6" s="1"/>
  <c r="E27" i="6"/>
  <c r="F27" i="6" s="1"/>
  <c r="E26" i="6"/>
  <c r="F26" i="6" s="1"/>
  <c r="E25" i="6"/>
  <c r="F25" i="6" s="1"/>
  <c r="E24" i="6"/>
  <c r="F24" i="6" s="1"/>
  <c r="F54" i="6" l="1"/>
  <c r="C23" i="15" l="1"/>
  <c r="C22" i="15"/>
</calcChain>
</file>

<file path=xl/sharedStrings.xml><?xml version="1.0" encoding="utf-8"?>
<sst xmlns="http://schemas.openxmlformats.org/spreadsheetml/2006/main" count="796" uniqueCount="570">
  <si>
    <t xml:space="preserve"> </t>
  </si>
  <si>
    <t>Factory integrated</t>
  </si>
  <si>
    <t>HP BLc VC FlexFabric 10Gb/24-port Opt</t>
  </si>
  <si>
    <t>HP BLc7000 1 PH FIO Power Module Opt</t>
  </si>
  <si>
    <t>HP BLc 6X Active Cool 200 FIO Fan Opt</t>
  </si>
  <si>
    <t xml:space="preserve">Hewlett Packard </t>
  </si>
  <si>
    <t>HP 3yr 24x7 4hr Response Support</t>
  </si>
  <si>
    <t>DESCRIPTION</t>
  </si>
  <si>
    <t>PART NUMBER</t>
  </si>
  <si>
    <t>MODEL NUMBER</t>
  </si>
  <si>
    <t>MINIMUM
QUANTITY</t>
  </si>
  <si>
    <t>http://h17007.www1.hp.com/us/en/products/switches/selector/index.aspx</t>
  </si>
  <si>
    <t>VOLUME DISCOUNTS</t>
  </si>
  <si>
    <t>CONTACT
EMAIL</t>
  </si>
  <si>
    <t>CONTACT(S)
PHONE</t>
  </si>
  <si>
    <t>CONTACT(S)
NAME</t>
  </si>
  <si>
    <t>VENDOR</t>
  </si>
  <si>
    <t>paul.byczynski@hp.com</t>
  </si>
  <si>
    <t>716-207-0998</t>
  </si>
  <si>
    <t>Paul Byczynski</t>
  </si>
  <si>
    <t>daniel.tomasetti@hp.com</t>
  </si>
  <si>
    <t>914-347-5474</t>
  </si>
  <si>
    <t xml:space="preserve">Account Manager </t>
  </si>
  <si>
    <t>Featured Products:</t>
  </si>
  <si>
    <t>SUNY Enterprise Purchase Products and Pricing</t>
  </si>
  <si>
    <t xml:space="preserve">Servers </t>
  </si>
  <si>
    <t>Storage</t>
  </si>
  <si>
    <t>joe.hickey@hp.com</t>
  </si>
  <si>
    <t>HP Storage</t>
  </si>
  <si>
    <t>HP Technical Installation Startup SVC</t>
  </si>
  <si>
    <t>Reseller Participants:</t>
  </si>
  <si>
    <t>Advizex Technologies:   Federal ID# 37-1504931 :  David Crean  :   dcrean@advizex.com, 585-223-4050, ext. 102</t>
  </si>
  <si>
    <t>HP Blades - Enclosure/Chassis</t>
  </si>
  <si>
    <t>Daniel Tomasetti</t>
  </si>
  <si>
    <t>Free Regular/Ground Shipping</t>
  </si>
  <si>
    <t>CTO, All-in-one PC, Flagship model</t>
  </si>
  <si>
    <t>Any reseller partner that is on the NYS OGS contract for HP servers can participant with the campuses in this program</t>
  </si>
  <si>
    <t>For example:</t>
  </si>
  <si>
    <t>International Integrated Solutions, Ltd. (IIS): Bryan Powers: bpowers@iisl.com: 917-783-6019</t>
  </si>
  <si>
    <t>FlexFabric Network connectivity- optional</t>
  </si>
  <si>
    <t>c7000 Blade Enclosure Management Software- optional</t>
  </si>
  <si>
    <t>Min Qty</t>
  </si>
  <si>
    <t>Part Number</t>
  </si>
  <si>
    <t>Description</t>
  </si>
  <si>
    <t>NYS Contract Price</t>
  </si>
  <si>
    <t>HP c7000</t>
  </si>
  <si>
    <t>FlexFabric</t>
  </si>
  <si>
    <t>Support</t>
  </si>
  <si>
    <t>HP BLc7000 Blade Enclosure</t>
  </si>
  <si>
    <t>HP 6X 2400W Gold Hot Plg Pwr Sply Kit</t>
  </si>
  <si>
    <t>HP Servers</t>
  </si>
  <si>
    <t>Please Note:</t>
  </si>
  <si>
    <t>HP 512MB FBWC for P-Series Smart Array</t>
  </si>
  <si>
    <t>HP ProLiant DL360p  Gen8 Intel Server- with 32GB memory bundle</t>
  </si>
  <si>
    <t>HP ProLiant DL380p Gen8 Intel Server- with 32GB memory model</t>
  </si>
  <si>
    <t>Versatile Communications: Federal ID#: 04-3246423  :  Tom Ogden : togden@versacomm.com : (315) 884-1061</t>
  </si>
  <si>
    <t>Frank Lauria</t>
  </si>
  <si>
    <t>201-213-7300</t>
  </si>
  <si>
    <t>frank.lauria@hp.com</t>
  </si>
  <si>
    <t>Workstations</t>
  </si>
  <si>
    <t>Qty</t>
  </si>
  <si>
    <t>Prod/Opt#</t>
  </si>
  <si>
    <t>Product Description</t>
  </si>
  <si>
    <t>*** Reference NYOGS Contracts  PT63224***</t>
  </si>
  <si>
    <t>HP Installation and Startup Service</t>
  </si>
  <si>
    <t>HP 3Y 4 hr 24x7 Proactive Care SVC</t>
  </si>
  <si>
    <t>HP 3Y Proactive Select 30 Credit SVC</t>
  </si>
  <si>
    <t>HP Proactive Select Credit SVC</t>
  </si>
  <si>
    <t>HP Smart Array P220i Controller FIO Kit</t>
  </si>
  <si>
    <t>HP Smart Array P420/1GB FBWC Controller</t>
  </si>
  <si>
    <t>HP ProLiant DL380e Gen8 Intel Server- with 32GB memory model</t>
  </si>
  <si>
    <t>HP DL380eGen8 CPU1 Riser Kit</t>
  </si>
  <si>
    <t>HP DL380eGen8 HP Fan Kit</t>
  </si>
  <si>
    <t>*For online configuration tool, go to http://government.hp.com/index.aspx?agencyid=136&amp;state=NY (pricing provided is NY State contract discount level)</t>
  </si>
  <si>
    <t xml:space="preserve">HP Networking </t>
  </si>
  <si>
    <t>HP Care Pack Services for Education</t>
  </si>
  <si>
    <t>HP Care Pack Total Education One UC818E</t>
  </si>
  <si>
    <t>Stretch your training budget with the flexible, convenient and economical HP Care Pack Total Education One</t>
  </si>
  <si>
    <t>To provide our training customers with the ultimate in convenience, we offer the HP Care Pack Services for Education. Flexible, economical, simple to purchase and easy to use—HP Care Pack Services for Education are ideal for those customers who know that training will be needed during the upcoming months, but are not exactly sure of the specifics (who? what? when?). With HP Care Pack Services for Education, you purchase a volume of training credits upfront, and then redeem the training credits as you need them over a 12 month period. Attend any training offered by HP Education Services, including</t>
  </si>
  <si>
    <t> live, instructor-led training in a traditional classroom at HP Education Centers</t>
  </si>
  <si>
    <t> live, instructor-led training online via HP RAIL</t>
  </si>
  <si>
    <t> online, self-paced training courses offered through the HP eLearning Center</t>
  </si>
  <si>
    <t>If there are 8 or more students for a given course, a dedicated onsite training delivery may be more cost-effective. Contact your HP Education Consultant for a custom quote.</t>
  </si>
  <si>
    <t>See HP's education site for details - http://www.hp.com/education/carepack.html</t>
  </si>
  <si>
    <t xml:space="preserve"> or contact Melissa Estes at 404-243-4771 or email melissa.estes@hp.com</t>
  </si>
  <si>
    <t>SKU # UC818E – HP Care Pack Total Education One</t>
  </si>
  <si>
    <t>21% discount for 500 units ($50k List Price / $39,500 Customer Price)</t>
  </si>
  <si>
    <t>22% discount for 1000 units ($100k List Price / $78k Customer Price)</t>
  </si>
  <si>
    <t>EEP promotion pricing:</t>
  </si>
  <si>
    <t>OGS price</t>
  </si>
  <si>
    <t>Training</t>
  </si>
  <si>
    <t>HP</t>
  </si>
  <si>
    <t>CONTACT
NAME</t>
  </si>
  <si>
    <t>CONTACT
PHONE</t>
  </si>
  <si>
    <t>HP Training</t>
  </si>
  <si>
    <t xml:space="preserve">melissa.estes@hp.com </t>
  </si>
  <si>
    <t>CONTACT
NAME / Phone</t>
  </si>
  <si>
    <t>Melissa Estes / 404 243 4771</t>
  </si>
  <si>
    <t>For courses available, see http://www.hp.com/education/</t>
  </si>
  <si>
    <t>Ed Feuerstein</t>
  </si>
  <si>
    <t>518-399-0974</t>
  </si>
  <si>
    <t>ed.feuerstein@hp.com</t>
  </si>
  <si>
    <t>HP Z220 SFF Workstation PC</t>
  </si>
  <si>
    <t>A3J45AV</t>
  </si>
  <si>
    <t>A3J45AV -Configurable- HP Z220 Small Form Factor Microsoft Windows Workstation</t>
  </si>
  <si>
    <t>HP Compaq 8300 AIO  (All in One) PC w/ 23-inch LED LCD Display</t>
  </si>
  <si>
    <t>B2N28AV</t>
  </si>
  <si>
    <t>Configurable-HP Compaq Elite 8300 23" All-in-One PC</t>
  </si>
  <si>
    <t>ADDITIONAL INFORMATION</t>
  </si>
  <si>
    <t>OGS CONTRACT
PRICE</t>
  </si>
  <si>
    <t>SUNY EDUCATIONAL
ENTERPRISE PURCHASE
BEST AND FINAL PRICE</t>
  </si>
  <si>
    <t xml:space="preserve">HP Networking products </t>
  </si>
  <si>
    <t>201-410-4493</t>
  </si>
  <si>
    <t>FROM</t>
  </si>
  <si>
    <t>TO</t>
  </si>
  <si>
    <t xml:space="preserve">   MSRP</t>
  </si>
  <si>
    <t>Discount</t>
  </si>
  <si>
    <t>SUNY EEP
PRICE</t>
  </si>
  <si>
    <t>Port Count</t>
  </si>
  <si>
    <t>Port Type</t>
  </si>
  <si>
    <t>Management</t>
  </si>
  <si>
    <t>Features</t>
  </si>
  <si>
    <t>Modular</t>
  </si>
  <si>
    <t>Fully Managed</t>
  </si>
  <si>
    <t xml:space="preserve">Pv6 Host / ManagementIPv6 Routing, PoE
PoE+
</t>
  </si>
  <si>
    <t>J9574A</t>
  </si>
  <si>
    <t xml:space="preserve">5yr(7x24x4 hour) Gold level support uplift from the current bundled 3yrs- </t>
  </si>
  <si>
    <t>HA110A5</t>
  </si>
  <si>
    <t>HP 5yr(7x24x4 hour) Gold level support for Blade- must add qty(1) to each blade server ordered</t>
  </si>
  <si>
    <t>Any reseller partner that is on the NYS OGS contract for HP networking can participant with the campuses in this program</t>
  </si>
  <si>
    <t>Link to HP Networking Collateral and Specifications - includes tool to narrow down product selection based upon your requirements</t>
  </si>
  <si>
    <t>HP 5yr(7x24x4 hour) Gold level support for Rack- must add qty(1) to each server ordered</t>
  </si>
  <si>
    <t xml:space="preserve">8212 Switch </t>
  </si>
  <si>
    <t>J9639A</t>
  </si>
  <si>
    <t>92 - 288</t>
  </si>
  <si>
    <t>The HP 8200 zl Switch Series offers high performance, scalability, and a wide range of features in a high-availability platform that dramatically reduces complexity and provides reduced cost of ownership. As part of a unified wired and wireless network infrastructure solution, the 8200 zl Switch Series provides platform technology, system software, system management, application integration, wired and wireless integration, network security, and support that are common across HP modular and fixed-port switches. Together, they deliver an agile, cost-effective, high-availability network solution. With key technologies to provide solution longevity, the 8200 zl Switch Series is built to deliver long-term investment protection without added complexity for network core, aggregation, and high-availability access layer deployments. It provides these capabilities while bringing to market the industry's first highly available switch with a lifetime warranty.</t>
  </si>
  <si>
    <t>5406 Switch</t>
  </si>
  <si>
    <t>J9539A</t>
  </si>
  <si>
    <t>http://h10010.www1.hp.com/wwpc/uk/en/sm/WF06b/12883-12883-4172267-4172283-4172283-1827663-4348614.html?dnr=1&amp;jumpid=reg_r1002_uken_c-001_title_r0002</t>
  </si>
  <si>
    <t>44 RJ-45 autosensing 10/100/1000 ports(IEEE 802.3 Type 10BASE-T, IEEE 802.3u Type 100BASE-TX, IEEE 802.3ab Type 1000BASE-T), Media Type: Auto-MDIX, Duplex: 10BASE-T/100BASE-TX: half or full; 1000BASE-T: full only; 4 open mini-GBIC slots; 4 open module slots; Supports a maximum of 16 10-GbE ports or 140 autosensing 10/100/1000 ports or 100 mini-GBICs, or a combination</t>
  </si>
  <si>
    <t>J9092A</t>
  </si>
  <si>
    <t>HP 8200 zl Management Module</t>
  </si>
  <si>
    <t>Total</t>
  </si>
  <si>
    <t xml:space="preserve">8206 Switch </t>
  </si>
  <si>
    <t>J9638A</t>
  </si>
  <si>
    <t>http://h10010.www1.hp.com/wwpc/uk/en/sm/WF06b/12883-12883-4172267-4172283-4172283-3437443-4348632.html?dnr=1&amp;jumpid=reg_r1002_uken_c-001_title_r0002</t>
  </si>
  <si>
    <t>44 RJ-45 autosensing 10/100/1000 PoE+ ports(IEEE 802.3 Type 10BASE-T, IEEE 802.3u Type 100BASE-TX, IEEE 802.3ab Type 1000BASE-T, IEEE 802.3at PoE+), Media Type: Auto-MDIX, Duplex: 10BASE-T/100BASE-TX: half or full; 1000BASE-T: full only; 2 SFP+ 10-GbE ports, Duplex: full only; 4 open module slots; Supports a maximum of 144 autosensing 10/100/1000 ports or 48 10-GbE ports or 144 mini-GBICs, or a combination</t>
  </si>
  <si>
    <t>44-144</t>
  </si>
  <si>
    <t>6 slot - Pv6 Host / Dual-ManagementIPv6 Routing</t>
  </si>
  <si>
    <t>12 slot - Pv6 Host / Dual-ManagementIPv6 Routing</t>
  </si>
  <si>
    <t>5412 Switch</t>
  </si>
  <si>
    <t>J9532A</t>
  </si>
  <si>
    <t>92 RJ-45 autosensing 10/100/1000 PoE+ ports(IEEE 802.3 Type 10BASE-T, IEEE 802.3u Type 100BASE-TX, IEEE 802.3ab Type 1000BASE-T, IEEE 802.3at PoE+), Media Type: Auto-MDIX, Duplex: 10BASE-T/100BASE-TX: half or full; 1000BASE-T: full only; 2 open 10-GbE SFP+ transceiver slots; 8 open module slots; Supports a maximum of 32 10-GbE ports or 284 autosensing 10/100/1000 ports or 196 mini-GBICs, or a combination</t>
  </si>
  <si>
    <t>92-284</t>
  </si>
  <si>
    <t>HP 5412-92G-PoE+-2XG v2 zl Switch with Premium Software (J9532A) - Specifications http://h10010.www1.hp.com/wwpc/uk/en/sm/WF06b/12883-12883-4172267-4172283-4172283-1827663-4348597.html?dnr=1&amp;jumpid=reg_r1002_uken_c-001_title_r0001</t>
  </si>
  <si>
    <r>
      <rPr>
        <u/>
        <sz val="10"/>
        <color theme="1"/>
        <rFont val="Verdana"/>
        <family val="2"/>
      </rPr>
      <t>HP 3800-48G-PoE+-4SFP+ Switch</t>
    </r>
    <r>
      <rPr>
        <u/>
        <sz val="10"/>
        <color indexed="12"/>
        <rFont val="Verdana"/>
        <family val="2"/>
      </rPr>
      <t xml:space="preserve"> - http://h10010.www1.hp.com/wwpc/uk/en/sm/WF06b/12883-12883-4172267-4172278-4172278-5171624-5171803.html?dnr=1&amp;jumpid=reg_r1002_uken_c-001_title_r0008</t>
    </r>
  </si>
  <si>
    <t xml:space="preserve">48 RJ-45 autosensing 10/100/1000 PoE+ ports (IEEE 802.3 Type 10BASE-T, IEEE 802.3u Type 100BASE-TX, IEEE 802.3ab Type 1000BASE-T, IEEE 802.3at PoE+)
Duplex: 10BASE-T/100BASE-TX: half or full; 1000BASE-T: full only; 4 fixed 1000/10000 SFP+ ports; 1 RJ-45 serial console port; 1 RJ-45 out-of-band management port; 1 stacking module slot
</t>
  </si>
  <si>
    <t>3800 Switch-24G</t>
  </si>
  <si>
    <t>3800 Switch-48G</t>
  </si>
  <si>
    <t>5120 Switch-48G</t>
  </si>
  <si>
    <t>J9727A</t>
  </si>
  <si>
    <t>44 - 144</t>
  </si>
  <si>
    <t>Stackable fixed port</t>
  </si>
  <si>
    <t xml:space="preserve"> HP 2920 Switch Series is a cost-effective, scalable solution for customers who are building high-performance networks. These switches can be deployed at enterprise edge and remote branch offices, and converged networks.
 The HP 2920 Switch Series consists of four switches: the HP 2920-24G and 2920-24G-PoE+ Switches with 24 10/100/1000 ports, and the HP 2920-48G and 2920-48G-PoE+ Switches with 48 10/100/1000 ports. Each switch has four dual-personality ports for 10/100/1000 or SFP connectivity.
</t>
  </si>
  <si>
    <t>J9573A</t>
  </si>
  <si>
    <t>20 RJ-45 autosensing 10/100/1000 PoE+ ports (IEEE 802.3 Type 10BASE-T, IEEE 802.3u Type 100BASE-TX, IEEE 802.3ab Type 1000BASE-T, IEEE 802.3at PoE+)
Duplex: 10BASE-T/100BASE-TX: half or full; 1000BASE-T: full only; 4 RJ-45 dual-personality 10/100/1000 PoE+ ports (IEEE 802.3 Type 10BASE-T, IEEE 802.3u Type 100BASE-TX, IEEE 802.3ab Type 1000BASE-T, IEEE 802.3at PoE+); 2 module slots; 1 stacking module slot; 1 dual-personality (RJ-45 or USB micro-B); 1 USB 1.1; 1 RJ-45 out-of-band management port</t>
  </si>
  <si>
    <t>24 RJ-45 autosensing 10/100/1000 PoE+ ports (IEEE 802.3 Type 10BASE-T, IEEE 802.3u Type 100BASE-TX, IEEE 802.3ab Type 1000BASE-T, IEEE 802.3at PoE+)
Duplex: 10BASE-T/100BASE-TX: half or full; 1000BASE-T: full only; 2 fixed 1000/10000 SFP+ ports; 1 RJ-45 serial console port; 1 RJ-45 out-of-band management port; 1 stacking module slot</t>
  </si>
  <si>
    <r>
      <t xml:space="preserve">HP 3800-24G-PoE+-2SFP+ Switch  </t>
    </r>
    <r>
      <rPr>
        <sz val="10"/>
        <color theme="4"/>
        <rFont val="Verdana"/>
        <family val="2"/>
      </rPr>
      <t>http://h10010.www1.hp.com/wwpc/ca/en/sm/WF06b/12883-12883-4172267-4172278-4172278-5171624-5171793.html?dnr=1</t>
    </r>
  </si>
  <si>
    <t>JG237A</t>
  </si>
  <si>
    <r>
      <t xml:space="preserve">HP 5120-48G-PoE+ EI Switch w/2 Intf Slts </t>
    </r>
    <r>
      <rPr>
        <u/>
        <sz val="10"/>
        <color indexed="12"/>
        <rFont val="Verdana"/>
        <family val="2"/>
      </rPr>
      <t xml:space="preserve"> http://h17007.www1.hp.com/us/en/products/switches/HP_A5120_SI_Switch_Series/index.aspx</t>
    </r>
  </si>
  <si>
    <t xml:space="preserve"> 48 RJ-45 autosensing 10/100/1000 PoE+ ports (IEEE 802.3 Type 10BASE-T, IEEE 802.3u Type 100BASE-TX, IEEE 802.3ab Type 1000BASE-T, IEEE 802.3at PoE+)
Media Type: Auto-MDIX
Duplex: 10BASE-T/100BASE-TX: half or full; 1000BASE-T: full only
4 dual-personality ports
PoE autosensing 10/100/1000BASE-T or SFP
2 port expansion module slots
1 RJ-45 serial console port
Supports a maximum of 48 autosensing 10/100/1000 ports</t>
  </si>
  <si>
    <t>HP 7506 switch</t>
  </si>
  <si>
    <t>JG508A</t>
  </si>
  <si>
    <t>JD219A</t>
  </si>
  <si>
    <t>JD193B</t>
  </si>
  <si>
    <t>HP 7500 2800W AC Power Supply</t>
  </si>
  <si>
    <t>HP 7500 384Gbps Fabric Module with 2 XFP Ports</t>
  </si>
  <si>
    <t xml:space="preserve"> 2 switch fabric slots; 6 I/O module slots; Supports a maximum of 52 10GbE ports or 288 autosensing 10/100/1000 ports or 288 SFP ports, or a combination</t>
  </si>
  <si>
    <t>52-288</t>
  </si>
  <si>
    <r>
      <t xml:space="preserve">HP 7506 Swch w/96p GT 2p 10G 384Gbps MPU  </t>
    </r>
    <r>
      <rPr>
        <sz val="10"/>
        <color theme="4"/>
        <rFont val="Verdana"/>
        <family val="2"/>
      </rPr>
      <t>http://h10010.www1.hp.com/wwpc/ie/en/sm/WF06b/12883-12883-4172267-4172283-4172283-4177519-5304950.html?dnr=1</t>
    </r>
  </si>
  <si>
    <r>
      <t xml:space="preserve"> </t>
    </r>
    <r>
      <rPr>
        <u/>
        <sz val="10"/>
        <color theme="1"/>
        <rFont val="Verdana"/>
        <family val="2"/>
      </rPr>
      <t xml:space="preserve"> 8212 Switch</t>
    </r>
    <r>
      <rPr>
        <u/>
        <sz val="10"/>
        <color indexed="12"/>
        <rFont val="Verdana"/>
        <family val="2"/>
      </rPr>
      <t xml:space="preserve">   </t>
    </r>
    <r>
      <rPr>
        <u/>
        <sz val="10"/>
        <color theme="4"/>
        <rFont val="Verdana"/>
        <family val="2"/>
      </rPr>
      <t>http://h10010.www1.hp.com/wwpc/uk/en/sm/WF06b/12883-12883-4172267-4172283-4172283-3437443-4348635.html?dnr=1</t>
    </r>
  </si>
  <si>
    <t>Pv6 Host / ManagementIPv6 Routing, PoE</t>
  </si>
  <si>
    <t>HP Printing &amp; Personal Systems (PPS) Business Unit:</t>
  </si>
  <si>
    <t>Contact Name (Field Account Manager)</t>
  </si>
  <si>
    <t>Paul Leonard</t>
  </si>
  <si>
    <t>908-875-8887</t>
  </si>
  <si>
    <t>paul.leonard@hp.com</t>
  </si>
  <si>
    <t xml:space="preserve">SUNY campuses and affiliated Community Colleges can purchase the following products either from HP direct or through Reseller Partners.   </t>
  </si>
  <si>
    <t>HP New York State Contract# PT65350</t>
  </si>
  <si>
    <t>Current NYS PC Aggregate Buy contract expires: January 2014</t>
  </si>
  <si>
    <t>(Please Note: On this summary comparison link, The Business Class Desktop and Thin Client listed includes the base monitor pricing offered on Agg Buy)</t>
  </si>
  <si>
    <t>NYS  OGS CONTRACT
PRICE</t>
  </si>
  <si>
    <t>CTO Workstation PC (recommended for GIS, Autocad, Adobe CS etc. graphical intensive applications)</t>
  </si>
  <si>
    <t>Website</t>
  </si>
  <si>
    <t>http://h71016.www7.hp.com/dstore/MiddleFrame.asp?page=config&amp;ProductLineId=433&amp;FamilyId=3588&amp;BaseId=39103&amp;oi=E9CED&amp;BEID=19701&amp;SBLID=</t>
  </si>
  <si>
    <t>A8Y00AV</t>
  </si>
  <si>
    <t>HP Single Unit (SFF) Packaging</t>
  </si>
  <si>
    <t>A8X15AV</t>
  </si>
  <si>
    <t>HP Z220 SFF 240W 90% Efficient Chassis</t>
  </si>
  <si>
    <t>A3J50AV</t>
  </si>
  <si>
    <t>Windows 7 Professional 64bit OS</t>
  </si>
  <si>
    <t>B7D81AV</t>
  </si>
  <si>
    <t>Intel Core i5-3470 3.2 Gigahertz processor 6M 4C GT1 CPU</t>
  </si>
  <si>
    <t>A8Y14AV</t>
  </si>
  <si>
    <t>4GB DDR3-1600 nECC (2x2GB) RAM</t>
  </si>
  <si>
    <t>C2X68AV</t>
  </si>
  <si>
    <t>500GB 7200 RPM SATA SFF 1st SED Hard Disk Drive</t>
  </si>
  <si>
    <t>A8X29AV</t>
  </si>
  <si>
    <t>Intel HD Graphics 2500</t>
  </si>
  <si>
    <t>A8Z43AV</t>
  </si>
  <si>
    <t>HP USB Keyboard</t>
  </si>
  <si>
    <t>A8Z45AV</t>
  </si>
  <si>
    <t>HP USB Optical Mouse</t>
  </si>
  <si>
    <t>A8X92AV</t>
  </si>
  <si>
    <t>16X SuperMulti DVDRW SATA 1st Optical Disk Drive</t>
  </si>
  <si>
    <t>A8Y34AV</t>
  </si>
  <si>
    <t>HP 3 years parts and labor, Next business day onsite SFF Warranty</t>
  </si>
  <si>
    <t>A8X91AV</t>
  </si>
  <si>
    <t>Windows 7 64 Bit Factory Image Recovery</t>
  </si>
  <si>
    <t>A3J46AV</t>
  </si>
  <si>
    <t>HP Z220 Workstation Country Kit</t>
  </si>
  <si>
    <t>http://h71016.www7.hp.com/dstore/MiddleFrame.asp?page=config&amp;ProductLineId=429&amp;FamilyId=3610&amp;BaseID=39979&amp;jumpid=in_r2910_psg_q2dtecoupon/dtecoupon/psgpromo/8300aio/heasmith</t>
  </si>
  <si>
    <t>XG587AV</t>
  </si>
  <si>
    <t>Energy Star 5.0 Label</t>
  </si>
  <si>
    <t>(includes US Based Elite 24x7x365 Technical Phone Support)</t>
  </si>
  <si>
    <t>B2G52AV</t>
  </si>
  <si>
    <t>B4H80AV</t>
  </si>
  <si>
    <t>Intel Core i5-3470 3.2Gigahertz processor  6M HD 2500 CPU</t>
  </si>
  <si>
    <t>B2T54AV</t>
  </si>
  <si>
    <t>4GB DDR3-1600 SODIMM (2x2GB) RAM</t>
  </si>
  <si>
    <t>B2N40AV</t>
  </si>
  <si>
    <t>500GB 7200 RPM 3.5 Hard Disk Drive</t>
  </si>
  <si>
    <t>B3H80AV</t>
  </si>
  <si>
    <t>HP Wireless Keyboard and Mouse</t>
  </si>
  <si>
    <t>B2N53AV</t>
  </si>
  <si>
    <t>Slim SuperMulti DVDRW Optical Disk Drive</t>
  </si>
  <si>
    <t>B2N46AV</t>
  </si>
  <si>
    <t>Intel 802.11a/b/g/n Wlan 6205 Mini PCIe</t>
  </si>
  <si>
    <t>B2P20AV</t>
  </si>
  <si>
    <t>HP 3 years parts and labor, Next Business Day Onsite AiO Warranty</t>
  </si>
  <si>
    <t>B9C60AV</t>
  </si>
  <si>
    <t>No Speakers</t>
  </si>
  <si>
    <t>B5Q37AV</t>
  </si>
  <si>
    <t>8300  AiO Basic Stand</t>
  </si>
  <si>
    <t>B2P18AV</t>
  </si>
  <si>
    <t>HP Compaq Elite 8300 AiO Country Kit</t>
  </si>
  <si>
    <t>HP EliteBook Folio 9470m Notebook</t>
  </si>
  <si>
    <t>B7S86AV</t>
  </si>
  <si>
    <t>Configurable - HP EliteBook Folio 9470m Lightweight Notebook</t>
  </si>
  <si>
    <t>HP Flagship Elite Lightweight Notebook</t>
  </si>
  <si>
    <t>http://shopping1.hp.com/is-bin/INTERSHOP.enfinity/WFS/WW-USSMBPublicStore-Site/en_US/-/USD/ViewProductDetail-Start?ProductUUID=BGQQ7habZKUAAAE6RtMeMomE&amp;CatalogCategoryID=</t>
  </si>
  <si>
    <t>HP IDS UMA Intel Core i5-3317U Processor 9470m BNBPC</t>
  </si>
  <si>
    <t>B7T42AV</t>
  </si>
  <si>
    <t>Windows 7 Premium64 OF10TR O/S 9470m</t>
  </si>
  <si>
    <t>B7T00AV</t>
  </si>
  <si>
    <t>Integrated 720p Webcam HD 9470m</t>
  </si>
  <si>
    <t>B3L12AV</t>
  </si>
  <si>
    <t>14 inch LED HD SVA AG fCAM 9470m Display</t>
  </si>
  <si>
    <t>B3L23AV</t>
  </si>
  <si>
    <t>4GB 1600MHZ DDR3 1DM 9470m RAM</t>
  </si>
  <si>
    <t>B7S97AV</t>
  </si>
  <si>
    <t>32GB FLASH 9470m</t>
  </si>
  <si>
    <t>B3L10AV</t>
  </si>
  <si>
    <t>320GB 7200RPM 9470m Hard Disk Drive</t>
  </si>
  <si>
    <t>B9C85AV</t>
  </si>
  <si>
    <t>DP BL 9740m</t>
  </si>
  <si>
    <t>B3L21AV</t>
  </si>
  <si>
    <t>4 Cell 52 WHr Long Life 9470m</t>
  </si>
  <si>
    <t>B7T08AV</t>
  </si>
  <si>
    <t>No FPR Module 9470m</t>
  </si>
  <si>
    <t>B3L15AV</t>
  </si>
  <si>
    <t>Intel 802.11abgn 2x2 +BLUETOOTH 4.0 +HS 9470m</t>
  </si>
  <si>
    <t>B7T11AV</t>
  </si>
  <si>
    <t>3 years parts and labor, non-onsite warranty</t>
  </si>
  <si>
    <t>XU979AV</t>
  </si>
  <si>
    <t>eStar PCID Module</t>
  </si>
  <si>
    <t>B7T46AV</t>
  </si>
  <si>
    <t>45W Hardware Kit 9470m</t>
  </si>
  <si>
    <t>C7C64AV</t>
  </si>
  <si>
    <t>Core i5-2G Ulb Silver Label</t>
  </si>
  <si>
    <t>C7C62AV</t>
  </si>
  <si>
    <t>MS Win7 ULV Silver Logo Label</t>
  </si>
  <si>
    <t>C7S06AV</t>
  </si>
  <si>
    <t>Intel Ultrabook Silver US Label</t>
  </si>
  <si>
    <t>HP ElitePad 900 Windows 8 Tablet</t>
  </si>
  <si>
    <t>B6A71AV</t>
  </si>
  <si>
    <t>Configurable - HP ElitePad 900 Windows 8 Tablet</t>
  </si>
  <si>
    <t>HP Flagship ElitePad Windows 8 Tablet</t>
  </si>
  <si>
    <t>N/A</t>
  </si>
  <si>
    <t>http://h71016.www7.hp.com/dstore/MiddleFrame.asp?page=config&amp;ProductLineId=577&amp;FamilyId=3647&amp;BaseId=40606&amp;oi=E9CED&amp;BEID=58382&amp;SBLID=x</t>
  </si>
  <si>
    <t>HP IDS z2760 2GB 64GB eMMC 900 BNBPC</t>
  </si>
  <si>
    <t>C2Q30AV</t>
  </si>
  <si>
    <t>Win 8 Pro 32-bit OF10TR 900</t>
  </si>
  <si>
    <t>WK823AV</t>
  </si>
  <si>
    <t>Touch PCID Module</t>
  </si>
  <si>
    <t>B6A81AV</t>
  </si>
  <si>
    <t>WEBCAM Integrated 900</t>
  </si>
  <si>
    <t>B3L31AV</t>
  </si>
  <si>
    <t>10.1 inch LED WXGA UWVA 900</t>
  </si>
  <si>
    <t>B3L32AV</t>
  </si>
  <si>
    <t>Atheros 802.11abgn 2x2 +BLUETOOTH 4.0 WW 900</t>
  </si>
  <si>
    <t>B8B98AV</t>
  </si>
  <si>
    <t>No WWAN</t>
  </si>
  <si>
    <t>C0F61AV</t>
  </si>
  <si>
    <t>10W Hardware Kit</t>
  </si>
  <si>
    <t>B3L26AV</t>
  </si>
  <si>
    <t>2 Cell 25 WHr 900</t>
  </si>
  <si>
    <t>C4G72AV</t>
  </si>
  <si>
    <t>DIB USB Dongle</t>
  </si>
  <si>
    <t>B6A79AV</t>
  </si>
  <si>
    <t>1 years Parts and Labor, non-onsite warranty</t>
  </si>
  <si>
    <t>HP ElitePad Recommended Options</t>
  </si>
  <si>
    <t>HP ElitePad Recommended Options and Extended warranties:</t>
  </si>
  <si>
    <t>D2A23AA</t>
  </si>
  <si>
    <t>HP ElitePad Expansion Jacket w/Battery</t>
  </si>
  <si>
    <t>H4R89AA</t>
  </si>
  <si>
    <t>HP ElitePad Rugged Case</t>
  </si>
  <si>
    <t>A2U57AA</t>
  </si>
  <si>
    <t>HP Mobile USB nLS DVDRW Drive</t>
  </si>
  <si>
    <t>U7C51E</t>
  </si>
  <si>
    <t>HP 3 years Next Business Day Onsite Onsite/ADP (Accidental Damage Protection)Notebook Only Service</t>
  </si>
  <si>
    <t>U4428E</t>
  </si>
  <si>
    <t>HP 3 years w/ADP (Accidental Damage Protection) Non-onsite Notebook Only Service</t>
  </si>
  <si>
    <t>B9C87AA</t>
  </si>
  <si>
    <t>HP UltraSlim Docking Station</t>
  </si>
  <si>
    <t>H2W17AA</t>
  </si>
  <si>
    <t>HP Essential Top Load Carrying Case</t>
  </si>
  <si>
    <t>QR483A</t>
  </si>
  <si>
    <t>HP 3PAR StoreServ 7400 2-N Storage Base</t>
  </si>
  <si>
    <t>QR496A</t>
  </si>
  <si>
    <t>HP M6710 900GB 6G SAS 10K 2.5in HDD</t>
  </si>
  <si>
    <t>QR496A      0D1</t>
  </si>
  <si>
    <t>BC795A</t>
  </si>
  <si>
    <t>HP 3PAR 7400 Reporting Suite LTU</t>
  </si>
  <si>
    <t>BC795A      0D1</t>
  </si>
  <si>
    <t>BC773A</t>
  </si>
  <si>
    <t>HP 3PAR 7400 OS Suite Base LTU</t>
  </si>
  <si>
    <t>BC773A      0D1</t>
  </si>
  <si>
    <t>BC774A</t>
  </si>
  <si>
    <t>HP 3PAR 7400 OS Suite Drive LTU</t>
  </si>
  <si>
    <t>BC774A      0D1</t>
  </si>
  <si>
    <t>BC781A</t>
  </si>
  <si>
    <t>HP 3PAR 7400 Virtual Copy Base LTU</t>
  </si>
  <si>
    <t>BC781A      0D1</t>
  </si>
  <si>
    <t>BC782A</t>
  </si>
  <si>
    <t>HP 3PAR 7400 Virtual Copy Drive LTU</t>
  </si>
  <si>
    <t>BC782A      0D1</t>
  </si>
  <si>
    <t>QR490A</t>
  </si>
  <si>
    <t>HP M6710 2.5in 2U SAS Drive Enclosure</t>
  </si>
  <si>
    <t>H1K92A3</t>
  </si>
  <si>
    <t>H1K92A3     RDD</t>
  </si>
  <si>
    <t>HP 3PAR 7400 OS Suite Base LTU Supp</t>
  </si>
  <si>
    <t>H1K92A3     RDG</t>
  </si>
  <si>
    <t>HP 3PAR 7400 Virtual Copy Base LTU Supp</t>
  </si>
  <si>
    <t>H1K92A3     RDQ</t>
  </si>
  <si>
    <t>HP 3PAR 7400 Reporting Suite LTU Supp</t>
  </si>
  <si>
    <t>H1K92A3     WSF</t>
  </si>
  <si>
    <t>HP 3PAR Internal Entitlement Purpose</t>
  </si>
  <si>
    <t>H1K92A3     WUS</t>
  </si>
  <si>
    <t>HP 3PAR 7000 Drives under 1TB Support</t>
  </si>
  <si>
    <t>H1K92A3     WUW</t>
  </si>
  <si>
    <t>HP 3PAR 7000 Drive Enclosure Support</t>
  </si>
  <si>
    <t>H1K92A3     WVA</t>
  </si>
  <si>
    <t>HP 3PAR 7400 2-node Storage Base Supp</t>
  </si>
  <si>
    <t>HA114A1</t>
  </si>
  <si>
    <t>HA114A1     5TQ</t>
  </si>
  <si>
    <t>HP Startup 3PAR 7400 2-Nd Strg Base SVC</t>
  </si>
  <si>
    <t>HA114A1     5TV</t>
  </si>
  <si>
    <t>HP Startup 3PAR 7000 2U SAS Enclosre SVC</t>
  </si>
  <si>
    <t>QK734A</t>
  </si>
  <si>
    <t>HP Premier Flex LC/LC OM4 2f 5m Cbl</t>
  </si>
  <si>
    <t>HA124A1</t>
  </si>
  <si>
    <t>HA124A1     5QW</t>
  </si>
  <si>
    <t>HP Startup 3PAR Vrt Cpy Lvl 1 Tier 1 SVC</t>
  </si>
  <si>
    <t>HA124A1     5TM</t>
  </si>
  <si>
    <t>HP Startup 3PAR 7000 Reporting Ste SVC</t>
  </si>
  <si>
    <t>HK696A3</t>
  </si>
  <si>
    <t>HK696A3     2BT</t>
  </si>
  <si>
    <t>Unit List</t>
  </si>
  <si>
    <t>Unit Net</t>
  </si>
  <si>
    <t>Extended</t>
  </si>
  <si>
    <t>3Par 7400 configuration total:</t>
  </si>
  <si>
    <t xml:space="preserve">3Par 7400 Storage 2 node subsystem  [Line item detail below] 
• 4x 8GB FC Ports
• 24x 900GB 10K drive (21.6 TB)
• Virtual Copy (snapshot) License
• System Reporter
• One Drive Enclosure bring native capacity to 48 drives
• Installation and Startup
• 3yr Proactive support with credits.
 See URL:  http://www8.hp.com/us/en/products/disk-storage/product-detail.html?oid=5357343 </t>
  </si>
  <si>
    <t>Model</t>
  </si>
  <si>
    <t>Part #</t>
  </si>
  <si>
    <t>Capacity Raw (TB)</t>
  </si>
  <si>
    <t>Nodes</t>
  </si>
  <si>
    <t>StoreVirtual 4130</t>
  </si>
  <si>
    <t>B7E16A</t>
  </si>
  <si>
    <t>4 x 600GB 10k SAS (per node)</t>
  </si>
  <si>
    <t>StoreVirtual 4330</t>
  </si>
  <si>
    <t>B7E17A</t>
  </si>
  <si>
    <t>8 x 450GB 10K SAS  (per node)</t>
  </si>
  <si>
    <t>B7E18A</t>
  </si>
  <si>
    <t>8 x 900GB 10K SAS (per node)</t>
  </si>
  <si>
    <t>B7E19A</t>
  </si>
  <si>
    <t>8 x 1TB 7.2k Mid-line SAS (per node)</t>
  </si>
  <si>
    <r>
      <t xml:space="preserve">Affinity Enterprises: Peg Hylant: phylant@affinityenterprises.net: 518-461-3964: </t>
    </r>
    <r>
      <rPr>
        <b/>
        <sz val="9"/>
        <color indexed="10"/>
        <rFont val="HPFutura Light"/>
        <family val="3"/>
      </rPr>
      <t>A NYS certified WBE</t>
    </r>
  </si>
  <si>
    <r>
      <t xml:space="preserve">Affinity Enterprises: Peg Hylant: phylant@affinityenterprises.net: 518-461-3964: </t>
    </r>
    <r>
      <rPr>
        <b/>
        <sz val="11"/>
        <color indexed="10"/>
        <rFont val="HPFutura Light"/>
        <family val="3"/>
      </rPr>
      <t>A NYS certified WBE</t>
    </r>
  </si>
  <si>
    <t>Joe Hickey - HP Networking Specialist (NYC, Long Island, Westchester)</t>
  </si>
  <si>
    <t>Joel Conklin - HP Networking Specialist (Upstate NY)</t>
  </si>
  <si>
    <t>518-368-9963</t>
  </si>
  <si>
    <t>joel.r.conklin@hp.com</t>
  </si>
  <si>
    <t>Advizex Technologies:  David Crean  :   dcrean@advizex.com, 585-223-4050, ext. 102</t>
  </si>
  <si>
    <t>Synergy: Alan Knapton:  AKnapton@synergygs.com, (585) 758-7220</t>
  </si>
  <si>
    <t>P &amp; J Computers: Scott Joralemon:  scottj@pjcomp.com, (518) 459-6712, x101</t>
  </si>
  <si>
    <r>
      <t xml:space="preserve">PKA Technologies: Felise Katz: felise.katz@pkatech.com: (845) 738-2307:  </t>
    </r>
    <r>
      <rPr>
        <b/>
        <sz val="11"/>
        <color rgb="FFFF0000"/>
        <rFont val="HPFutura Light"/>
        <family val="3"/>
      </rPr>
      <t>A NYS certified WBE</t>
    </r>
  </si>
  <si>
    <t>HP Networking will provide consultative guidance to assist in selecting the correct solution, including switching, routing, &amp; wireless.</t>
  </si>
  <si>
    <t>HP Networking will also provide a free on-site network assessment if needed to design a complete core &amp; edge solution</t>
  </si>
  <si>
    <t>2920 Switch-48G-POE+</t>
  </si>
  <si>
    <t>J9729A</t>
  </si>
  <si>
    <t>HP 2920-48G-POE+ Switch   http://www8.hp.com/za/en/products/networking-switches/product-detail.html?oid=5354564#!tab=features</t>
  </si>
  <si>
    <t>2920 Switch-24G-POE+</t>
  </si>
  <si>
    <t>HP 2920-24G-POE+ Switch   http://h10010.www1.hp.com/wwpc/za/en/sm/WF06b/12883-12883-4172267-4172278-4172278-5354494-5354558.html?dnr=1</t>
  </si>
  <si>
    <t>J9420A</t>
  </si>
  <si>
    <t>JG639A</t>
  </si>
  <si>
    <t>J9426B</t>
  </si>
  <si>
    <t>J9650A</t>
  </si>
  <si>
    <t>J9590A</t>
  </si>
  <si>
    <t>JD447B</t>
  </si>
  <si>
    <t>MSM760</t>
  </si>
  <si>
    <t>10500/7500</t>
  </si>
  <si>
    <t>MSM410</t>
  </si>
  <si>
    <t>MSM430</t>
  </si>
  <si>
    <t>MSM460</t>
  </si>
  <si>
    <t>WX5002</t>
  </si>
  <si>
    <t>HP  Mobility Controller  http://h30094.www3.hp.com/product/sku/5095017</t>
  </si>
  <si>
    <t>40-200 APs</t>
  </si>
  <si>
    <t>Working in unison with HP MSM access points, the HP MSM Controller Series delivers high-performance networking solutions.</t>
  </si>
  <si>
    <t>The MSM760 Premium Mobility Controller is able to offer customers more flexibility. The MSM760 has flexibility in the number and type of Access Points that it can support(40-200 APs)&amp; from 802.11a/b/g to 802</t>
  </si>
  <si>
    <t>The HP MSM765zl Premium Mobility Controller delivers a high-performance networking solution. Built on the HP zl Module platform, it provides centralized wireless LAN configuration.</t>
  </si>
  <si>
    <t>20G Unified Wired-WLAN Module provides a fully integrated solution that delivers increased scalability and resiliency, rich wireless services and robust data processing capabilities.</t>
  </si>
  <si>
    <t>refined user control and management, comprehensive RF management and security mechanisms, fast roaming, QoS and IPv4/IPv6 features, and powerful WLAN access control</t>
  </si>
  <si>
    <t>HP  20G Unified Wired-WLAN Mod  http://h17007.www1.hp.com/us/en/networking/products/wireless/HP_10500_7500_20G_Unified_Wired-WLAN_Module/index.aspx#mod_ports</t>
  </si>
  <si>
    <t>HP MultiService Mobility Controller series deliver high-performance networking solutions for the midmarket</t>
  </si>
  <si>
    <t>HP  Access Point  http://www8.hp.com/emea_africa/en/products/networking-wireless/product-detail.html?oid=4223797#!tab=features</t>
  </si>
  <si>
    <t>HP  Dual Radio 802.11n AP (AM) http://h30094.www3.hp.com/product/sku/10302420/mfg_partno/J9650A</t>
  </si>
  <si>
    <t>HP  Dual Radio 802.11n AP http://www8.hp.com/ca/en/products/networking-wireless/product-detail.html?oid=4348407#!tab=features</t>
  </si>
  <si>
    <t>Designed for WLAN access of enterprise networks and metropolitan area networks </t>
  </si>
  <si>
    <t>HP  Access Controller  http://h71016.www7.hp.com/MiddleFrame.asp?page=config&amp;ProductLineId=512&amp;FamilyId=3369&amp;BaseId=35240&amp;oi=E9CED&amp;BEID=19701&amp;SBLID=</t>
  </si>
  <si>
    <t>640996-B21</t>
  </si>
  <si>
    <t>HP BL420c Gen8 10Gb FLB CTO Blade</t>
  </si>
  <si>
    <t>667374-L21</t>
  </si>
  <si>
    <t>HP BL420c Gen8 E5-2440 FIO Kit</t>
  </si>
  <si>
    <t>667374-B21</t>
  </si>
  <si>
    <t>HP BL420c Gen8 E5-2440 Kit</t>
  </si>
  <si>
    <t>647895-B21</t>
  </si>
  <si>
    <t>HP 4GB 1Rx4 PC3-12800R-11 Kit</t>
  </si>
  <si>
    <t>652605-B21</t>
  </si>
  <si>
    <t>HP 146GB 6G SAS 15K 2.5in SC ENT HDD</t>
  </si>
  <si>
    <t>684212-B21</t>
  </si>
  <si>
    <t>HP FlexFabric 10Gb 2P 554FLB FIO Adptr</t>
  </si>
  <si>
    <t xml:space="preserve">SUNY EEP </t>
  </si>
  <si>
    <t>735151-B21</t>
  </si>
  <si>
    <t>HP BL460c Gen8 E5-v2 10Gb FLB CTO Blade</t>
  </si>
  <si>
    <t>718359-L21</t>
  </si>
  <si>
    <t>HP BL460c Gen8 E5-2640v2 FIO Kit</t>
  </si>
  <si>
    <t>718359-B21</t>
  </si>
  <si>
    <t>HP BL460c Gen8 E5-2640v2 Kit</t>
  </si>
  <si>
    <t>731765-B21</t>
  </si>
  <si>
    <t>HP 8GB 1Rx4 PC3L-12800R-11 Kit</t>
  </si>
  <si>
    <t>652564-B21</t>
  </si>
  <si>
    <t>HP 300GB 6G SAS 10K 2.5in SC ENT HDD</t>
  </si>
  <si>
    <t>700742-B21</t>
  </si>
  <si>
    <t>HP FlexFabric 10Gb 2P 534FLB FIO Adptr</t>
  </si>
  <si>
    <t>690164-B21</t>
  </si>
  <si>
    <t>H4396B</t>
  </si>
  <si>
    <t>HP No Additional Support Required</t>
  </si>
  <si>
    <t>QUANTITY</t>
  </si>
  <si>
    <t>QTY</t>
  </si>
  <si>
    <t>713985-B21</t>
  </si>
  <si>
    <t>HP 16GB 2Rx4 PC3L-12800R-11 Kit</t>
  </si>
  <si>
    <t>HP DL320e Gen8 Hot Plug 8SFF CTO Server</t>
  </si>
  <si>
    <t>HP DL320eGen8 E3-1220v2 FIO Kit</t>
  </si>
  <si>
    <t>HP 8GB 2Rx8 PC3L-10600E-9 Kit</t>
  </si>
  <si>
    <t>HP 1U SFF BB Gen8 Rail Kit</t>
  </si>
  <si>
    <t>HP 460W CS Plat PL Ht Plg Pwr Supply Kit</t>
  </si>
  <si>
    <t>HP DL320e Gen8 RPS Enablement FIO Kit</t>
  </si>
  <si>
    <t>HP ProLiant DL320e  Gen8 Intel Server- with 32GB memory bundle</t>
  </si>
  <si>
    <t>HP DL360p Gen8 8-SFF CTO Server</t>
  </si>
  <si>
    <t>HP DL360p Gen8 E5-2640v2SDHS FIO Kit</t>
  </si>
  <si>
    <t>HP DL360p Gen8 E5-2640v2SDHS Kit</t>
  </si>
  <si>
    <t>HP 4GB 1Rx4 PC3L-12800R-11 Kit</t>
  </si>
  <si>
    <t>HP Ethernet 1GbE 4P 331FLR FIO Adptr</t>
  </si>
  <si>
    <t>HP DL380e Gen8 8SFF CTO Server</t>
  </si>
  <si>
    <t>HP DL380e Gen8 E5-2440 FIO Kit</t>
  </si>
  <si>
    <t>HP DL380e Gen8 E5-2440 Kit</t>
  </si>
  <si>
    <t>HP 4GB 1Rx4 PC3L-10600R-9 Kit</t>
  </si>
  <si>
    <t>HP 2U SFF BB Gen8 Rail Kit with CMA</t>
  </si>
  <si>
    <t>HP DL380p Gen8 8-SFF CTO Server</t>
  </si>
  <si>
    <t>HP DL380p Gen8 E5-2640v2 FIO Kit</t>
  </si>
  <si>
    <t>HP DL380p Gen8 E5-2640v2 Kit</t>
  </si>
  <si>
    <t>*2014 Spring Ent purchase special- 2 Blade Training Vouchers for new Blade enviroments</t>
  </si>
  <si>
    <t>Chris Andreu</t>
  </si>
  <si>
    <t>315 6928111</t>
  </si>
  <si>
    <t>candreu@hp.com</t>
  </si>
  <si>
    <t>HP Long Island</t>
  </si>
  <si>
    <t>Barbara Heilmann</t>
  </si>
  <si>
    <t>631 981-0878</t>
  </si>
  <si>
    <t>barbara.heilmann@hp.com</t>
  </si>
  <si>
    <t>Affinity Enterprises: Peg Hylant: phylant@affinityenterprises.net: 518-461-3964: A NYS certified WBE</t>
  </si>
  <si>
    <t>PKA Technologies: Felise Katz: felise.katz@pkatech.com: (845) 738-2307:  A NYS certified WBE</t>
  </si>
  <si>
    <t>Other HP business desktops, monitors and laptops can be purchased off the NYS PC Aggregate Buy Contract (derivative of the NYS Microcomputer OGS contract) at deep discounts.  Please refer to www.hp.com/buy/nybigbuy</t>
  </si>
  <si>
    <t>Information about NYS PC Aggregate Buy Contract with comparisons: http://www.ogs.state.ny.us/purchase/PCPurchase.htm</t>
  </si>
  <si>
    <t>D3Q02AV</t>
  </si>
  <si>
    <t>MattG@hp.com</t>
  </si>
  <si>
    <t>Matt Gipson /  800-277-8988 ext 781-0846</t>
  </si>
  <si>
    <r>
      <t xml:space="preserve">Servers - Rack Mount - </t>
    </r>
    <r>
      <rPr>
        <b/>
        <i/>
        <sz val="11"/>
        <color theme="0"/>
        <rFont val="HPFutura Light"/>
        <family val="3"/>
      </rPr>
      <t>This is discount pricing on fixed net bundles and changes to the config may impact discount level</t>
    </r>
  </si>
  <si>
    <t>OGS</t>
  </si>
  <si>
    <r>
      <t xml:space="preserve">PKA International:  Felise Katz  felise.katz@pkatech.com, (845) 738-2307: </t>
    </r>
    <r>
      <rPr>
        <b/>
        <sz val="9"/>
        <color rgb="FFC00000"/>
        <rFont val="HPFutura Light"/>
        <family val="3"/>
      </rPr>
      <t>A NYS certified WBE</t>
    </r>
  </si>
  <si>
    <t>(The following special pricing valid from 10/01/13 to 01/31/14)</t>
  </si>
  <si>
    <t xml:space="preserve"> Syracuse/Rochester</t>
  </si>
  <si>
    <t>NYC</t>
  </si>
  <si>
    <t>Buffalo</t>
  </si>
  <si>
    <t xml:space="preserve"> Albany</t>
  </si>
  <si>
    <t>2.4GHz, 6 core, 95W</t>
  </si>
  <si>
    <t>2 GHz, 8 core, 95W</t>
  </si>
  <si>
    <t>3.1GHz, 4 core, 80W</t>
  </si>
  <si>
    <t>Model/Specification</t>
  </si>
  <si>
    <t>*The bundles below are discount pricing on fixed net bundles and changes to these configurations may impact discount level.  See 5 year support option at bottom of spreadsheet</t>
  </si>
  <si>
    <t>% discount :</t>
  </si>
  <si>
    <t>Upgrade the above configuration to a 5yr maintenance term</t>
  </si>
  <si>
    <t>jeffrey.p.choquette@hp.com</t>
  </si>
  <si>
    <t>Hewlett Packard</t>
  </si>
  <si>
    <t>Jeff Choquette</t>
  </si>
  <si>
    <t>315-415-4415</t>
  </si>
  <si>
    <t>Downstate</t>
  </si>
  <si>
    <t>Upstate</t>
  </si>
  <si>
    <t>Inside</t>
  </si>
  <si>
    <t>EEP Price</t>
  </si>
  <si>
    <t>w/3 yr 24/7 4hr response</t>
  </si>
  <si>
    <t>w/5 yr 24/7 4hr response</t>
  </si>
  <si>
    <t>StoreVirtual 4330FC</t>
  </si>
  <si>
    <t>B7E20A</t>
  </si>
  <si>
    <t>8 x 900GB 10K SAS (per node) + 5yr 4hr 24x7 Proactive Care</t>
  </si>
  <si>
    <t>StoreVirtual 4730</t>
  </si>
  <si>
    <t>B7E27A</t>
  </si>
  <si>
    <t>25 SFF SAS drives, 600GB, 6G SAS + 5yr 4hr 24x7 Proactive Care</t>
  </si>
  <si>
    <t>B7E28A</t>
  </si>
  <si>
    <t>25 SFF SAS drives, 900GB, 6G SAS + 5yr 4hr 24x7 Proactive Care</t>
  </si>
  <si>
    <t>StoreVirtual 4530</t>
  </si>
  <si>
    <t>B7E26A</t>
  </si>
  <si>
    <t>12x600 GB MDL SAS + 5yr 4hr 24x7 Proactive Care</t>
  </si>
  <si>
    <t>B7E23A</t>
  </si>
  <si>
    <t>12x2 TB MDL SAS + 5yr 4hr 24x7 Proactive Care</t>
  </si>
  <si>
    <t>B7E24A</t>
  </si>
  <si>
    <t>12x3 TB MDL SAS + 5yr 4hr 24x7 Proactive Care</t>
  </si>
  <si>
    <t>VSA</t>
  </si>
  <si>
    <t>TA688BAE</t>
  </si>
  <si>
    <t>HP StoreVirtual VSA Software E-LTU  Electronic VSA Software product entitlement up to 10 TB capacity licensed per VSA NOTE: Requires 2 GHz proc reserved, 3 GB RAM reserved, (1) virtual network adapter.  See http://h30094.www3.hp.com/product.aspx?sku=10451799&amp;pagemode=ca + 5yr 4hr 24x7 Proactive Care</t>
  </si>
  <si>
    <t>OGS Price</t>
  </si>
  <si>
    <t>List</t>
  </si>
  <si>
    <t>Greg Nadler</t>
  </si>
  <si>
    <t>917 727 2803</t>
  </si>
  <si>
    <t>greg.nadler@hp.com</t>
  </si>
  <si>
    <t>drew.todd@hp.com</t>
  </si>
  <si>
    <t>Drew Todd</t>
  </si>
  <si>
    <t>(800) 277-8988 ext. 7716021</t>
  </si>
  <si>
    <t>Pricing valid through July 31, 2014</t>
  </si>
  <si>
    <t>MSM775 zl</t>
  </si>
  <si>
    <t>J9840A</t>
  </si>
  <si>
    <t>zl HP  Mobility Controller  http://h20195.www2.hp.com/v2/GetPDF.aspx%2F4AA4-9840ENW.pdf</t>
  </si>
  <si>
    <t xml:space="preserve"> 800-277-8988 ext 7716021</t>
  </si>
  <si>
    <r>
      <t xml:space="preserve">Server Blades- </t>
    </r>
    <r>
      <rPr>
        <b/>
        <i/>
        <sz val="11"/>
        <rFont val="HPFutura Light"/>
        <family val="3"/>
      </rPr>
      <t>This is discount pricing on fixed net bundles and changes to the config may impact discount level</t>
    </r>
  </si>
  <si>
    <r>
      <t>BL420c Gen8 Intel Blade with 32GB memory model *</t>
    </r>
    <r>
      <rPr>
        <b/>
        <i/>
        <u/>
        <sz val="10"/>
        <color rgb="FF00B050"/>
        <rFont val="HPFutura Light"/>
        <family val="3"/>
      </rPr>
      <t>comes with standard 3 yr NBD support</t>
    </r>
  </si>
  <si>
    <r>
      <t xml:space="preserve">BL460c Gen8 Intel Blade with 64GB memory model </t>
    </r>
    <r>
      <rPr>
        <b/>
        <i/>
        <u/>
        <sz val="10"/>
        <color rgb="FF00B050"/>
        <rFont val="HPFutura Light"/>
        <family val="3"/>
      </rPr>
      <t>*comes with standard 3 yr NBD support</t>
    </r>
  </si>
  <si>
    <r>
      <t>BL460c Gen8 Intel Blade with 128GB memory model *</t>
    </r>
    <r>
      <rPr>
        <b/>
        <i/>
        <u/>
        <sz val="10"/>
        <color rgb="FF00B050"/>
        <rFont val="HPFutura Light"/>
        <family val="3"/>
      </rPr>
      <t>comes with standard 3 yr NBD support</t>
    </r>
  </si>
  <si>
    <r>
      <t>BL460c Gen8 Intel Blade with 256GB memory model *</t>
    </r>
    <r>
      <rPr>
        <b/>
        <u/>
        <sz val="10"/>
        <color rgb="FF00B050"/>
        <rFont val="HPFutura Light"/>
        <family val="3"/>
      </rPr>
      <t>comes with standard 3 yr NBD support</t>
    </r>
  </si>
  <si>
    <t>HP Insight Control Encl FIO 16 Svr E-LTU</t>
  </si>
  <si>
    <t>C6N33ABE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</si>
</sst>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quot;$&quot;#,##0.00"/>
    <numFmt numFmtId="166" formatCode="m/d/yy;@"/>
    <numFmt numFmtId="167" formatCode="&quot;$&quot;#,##0.00;[Red]&quot;$&quot;#,##0.00"/>
    <numFmt numFmtId="168" formatCode="0_)"/>
    <numFmt numFmtId="169" formatCode="[$$-1009]#,##0.00"/>
    <numFmt numFmtId="170" formatCode="0.0%"/>
    <numFmt numFmtId="171" formatCode="_(&quot;$&quot;* #,##0_);_(&quot;$&quot;* \(#,##0\);_(&quot;$&quot;* &quot;-&quot;??_);_(@_)"/>
    <numFmt numFmtId="172" formatCode="&quot;$&quot;#,##0.00_);\(&quot;$&quot;#,##0.00\);&quot;$&quot;0.00_);_(* @_)"/>
    <numFmt numFmtId="173" formatCode="_(* #,##0_);_(* \(#,##0\);_(* &quot;-&quot;??_);_(@_)"/>
  </numFmts>
  <fonts count="84" x14ac:knownFonts="1">
    <font>
      <sz val="10"/>
      <name val="Verdana"/>
    </font>
    <font>
      <sz val="11"/>
      <color theme="1"/>
      <name val="Calibri"/>
      <family val="2"/>
      <scheme val="minor"/>
    </font>
    <font>
      <sz val="11"/>
      <color theme="1"/>
      <name val="Calibri"/>
      <family val="2"/>
      <scheme val="minor"/>
    </font>
    <font>
      <sz val="10"/>
      <color indexed="8"/>
      <name val="Arial"/>
      <family val="2"/>
    </font>
    <font>
      <b/>
      <sz val="10"/>
      <name val="Verdana"/>
      <family val="2"/>
    </font>
    <font>
      <u/>
      <sz val="10"/>
      <color indexed="12"/>
      <name val="Verdana"/>
      <family val="2"/>
    </font>
    <font>
      <sz val="10"/>
      <name val="Verdana"/>
      <family val="2"/>
    </font>
    <font>
      <sz val="10"/>
      <name val="Arial"/>
      <family val="2"/>
    </font>
    <font>
      <u/>
      <sz val="10"/>
      <name val="Verdana"/>
      <family val="2"/>
    </font>
    <font>
      <sz val="11"/>
      <color rgb="FF9C6500"/>
      <name val="Calibri"/>
      <family val="2"/>
      <scheme val="minor"/>
    </font>
    <font>
      <sz val="9"/>
      <name val="Verdana"/>
      <family val="2"/>
    </font>
    <font>
      <b/>
      <sz val="9"/>
      <name val="Verdana"/>
      <family val="2"/>
    </font>
    <font>
      <u/>
      <sz val="10"/>
      <color theme="10"/>
      <name val="Verdana"/>
      <family val="2"/>
    </font>
    <font>
      <sz val="9"/>
      <color rgb="FFFF0000"/>
      <name val="Verdana"/>
      <family val="2"/>
    </font>
    <font>
      <sz val="10"/>
      <name val="Helv"/>
    </font>
    <font>
      <u/>
      <sz val="10"/>
      <color theme="10"/>
      <name val="Verdana"/>
      <family val="2"/>
    </font>
    <font>
      <sz val="10"/>
      <color indexed="8"/>
      <name val="Arial"/>
      <family val="2"/>
    </font>
    <font>
      <sz val="10"/>
      <name val="Verdana"/>
      <family val="2"/>
    </font>
    <font>
      <b/>
      <sz val="20"/>
      <name val="HPFutura Light"/>
      <family val="3"/>
    </font>
    <font>
      <b/>
      <sz val="20"/>
      <color rgb="FFFF0000"/>
      <name val="HPFutura Light"/>
      <family val="3"/>
    </font>
    <font>
      <sz val="10"/>
      <name val="HPFutura Light"/>
      <family val="3"/>
    </font>
    <font>
      <u/>
      <sz val="10"/>
      <color theme="10"/>
      <name val="HPFutura Light"/>
      <family val="3"/>
    </font>
    <font>
      <u/>
      <sz val="10"/>
      <color indexed="12"/>
      <name val="HPFutura Light"/>
      <family val="3"/>
    </font>
    <font>
      <b/>
      <sz val="10"/>
      <name val="HPFutura Light"/>
      <family val="3"/>
    </font>
    <font>
      <b/>
      <sz val="14"/>
      <name val="HPFutura Light"/>
      <family val="3"/>
    </font>
    <font>
      <sz val="12"/>
      <name val="HPFutura Light"/>
      <family val="3"/>
    </font>
    <font>
      <sz val="9"/>
      <name val="HPFutura Light"/>
      <family val="3"/>
    </font>
    <font>
      <sz val="11"/>
      <color rgb="FF1F497D"/>
      <name val="HP Simplified"/>
      <family val="2"/>
    </font>
    <font>
      <u/>
      <sz val="16"/>
      <name val="Verdana"/>
      <family val="2"/>
    </font>
    <font>
      <sz val="11"/>
      <color theme="1"/>
      <name val="HPFutura Light"/>
      <family val="3"/>
    </font>
    <font>
      <b/>
      <sz val="36"/>
      <color theme="3"/>
      <name val="HPFutura Light"/>
      <family val="3"/>
    </font>
    <font>
      <sz val="24"/>
      <color theme="1"/>
      <name val="HPFutura Light"/>
      <family val="3"/>
    </font>
    <font>
      <b/>
      <u/>
      <sz val="14"/>
      <color theme="1"/>
      <name val="HPFutura Light"/>
      <family val="3"/>
    </font>
    <font>
      <sz val="14"/>
      <color theme="1"/>
      <name val="HPFutura Light"/>
      <family val="3"/>
    </font>
    <font>
      <b/>
      <sz val="9"/>
      <name val="HPFutura Light"/>
      <family val="3"/>
    </font>
    <font>
      <sz val="14"/>
      <name val="HPFutura Light"/>
      <family val="3"/>
    </font>
    <font>
      <b/>
      <sz val="11"/>
      <color theme="0"/>
      <name val="HPFutura Light"/>
      <family val="3"/>
    </font>
    <font>
      <sz val="9.5"/>
      <name val="HPFutura Light"/>
      <family val="3"/>
    </font>
    <font>
      <i/>
      <sz val="10"/>
      <name val="HPFutura Light"/>
      <family val="3"/>
    </font>
    <font>
      <b/>
      <i/>
      <u/>
      <sz val="10"/>
      <name val="HPFutura Light"/>
      <family val="3"/>
    </font>
    <font>
      <b/>
      <sz val="11"/>
      <name val="HPFutura Light"/>
      <family val="3"/>
    </font>
    <font>
      <b/>
      <u/>
      <sz val="10"/>
      <name val="HPFutura Light"/>
      <family val="3"/>
    </font>
    <font>
      <sz val="8"/>
      <name val="HPFutura Light"/>
      <family val="3"/>
    </font>
    <font>
      <b/>
      <sz val="11"/>
      <color rgb="FF000000"/>
      <name val="HP Simplified"/>
      <family val="2"/>
    </font>
    <font>
      <sz val="11"/>
      <color rgb="FF1F497D"/>
      <name val="HPFutura Light"/>
      <family val="3"/>
    </font>
    <font>
      <b/>
      <sz val="10"/>
      <color rgb="FF1F497D"/>
      <name val="HPFutura Light"/>
      <family val="3"/>
    </font>
    <font>
      <i/>
      <sz val="11"/>
      <color theme="1"/>
      <name val="HPFutura Light"/>
      <family val="3"/>
    </font>
    <font>
      <sz val="11"/>
      <name val="Calibri"/>
      <family val="2"/>
    </font>
    <font>
      <sz val="20"/>
      <color rgb="FFFF0000"/>
      <name val="Verdana"/>
      <family val="2"/>
    </font>
    <font>
      <sz val="9.5"/>
      <name val="Arial"/>
      <family val="2"/>
    </font>
    <font>
      <sz val="9.5"/>
      <name val="Times New Roman"/>
      <family val="1"/>
    </font>
    <font>
      <i/>
      <sz val="9"/>
      <name val="HPFutura Light"/>
      <family val="3"/>
    </font>
    <font>
      <b/>
      <sz val="8"/>
      <name val="HPFutura Light"/>
      <family val="3"/>
    </font>
    <font>
      <u/>
      <sz val="10"/>
      <color theme="1"/>
      <name val="Verdana"/>
      <family val="2"/>
    </font>
    <font>
      <sz val="10"/>
      <color theme="4"/>
      <name val="Verdana"/>
      <family val="2"/>
    </font>
    <font>
      <b/>
      <sz val="14"/>
      <name val="Verdana"/>
      <family val="2"/>
    </font>
    <font>
      <sz val="14"/>
      <name val="Verdana"/>
      <family val="2"/>
    </font>
    <font>
      <sz val="14"/>
      <color indexed="8"/>
      <name val="Verdana"/>
      <family val="2"/>
    </font>
    <font>
      <u/>
      <sz val="14"/>
      <color theme="10"/>
      <name val="Verdana"/>
      <family val="2"/>
    </font>
    <font>
      <u/>
      <sz val="10"/>
      <color theme="4"/>
      <name val="Verdana"/>
      <family val="2"/>
    </font>
    <font>
      <b/>
      <sz val="10"/>
      <color indexed="12"/>
      <name val="Verdana"/>
      <family val="2"/>
    </font>
    <font>
      <sz val="10"/>
      <color rgb="FF000000"/>
      <name val="Arial"/>
      <family val="2"/>
    </font>
    <font>
      <sz val="11"/>
      <color rgb="FF000000"/>
      <name val="Calibri"/>
      <family val="2"/>
    </font>
    <font>
      <sz val="10"/>
      <color theme="1"/>
      <name val="Arial"/>
      <family val="2"/>
    </font>
    <font>
      <sz val="11"/>
      <color rgb="FF000000"/>
      <name val="Calibri"/>
      <family val="2"/>
      <scheme val="minor"/>
    </font>
    <font>
      <sz val="11"/>
      <color theme="1"/>
      <name val="Calibri"/>
      <family val="2"/>
    </font>
    <font>
      <sz val="10"/>
      <color theme="1"/>
      <name val="HPFutura Light"/>
      <family val="3"/>
    </font>
    <font>
      <sz val="11"/>
      <name val="Verdana"/>
      <family val="2"/>
    </font>
    <font>
      <u/>
      <sz val="11"/>
      <color theme="10"/>
      <name val="Verdana"/>
      <family val="2"/>
    </font>
    <font>
      <sz val="11"/>
      <name val="HPFutura Light"/>
      <family val="3"/>
    </font>
    <font>
      <i/>
      <sz val="11"/>
      <name val="HPFutura Light"/>
      <family val="3"/>
    </font>
    <font>
      <b/>
      <sz val="11"/>
      <name val="Verdana"/>
      <family val="2"/>
    </font>
    <font>
      <sz val="11"/>
      <color rgb="FFFF0000"/>
      <name val="Verdana"/>
      <family val="2"/>
    </font>
    <font>
      <sz val="10"/>
      <name val="HP Simplified"/>
      <family val="2"/>
    </font>
    <font>
      <b/>
      <sz val="9"/>
      <color indexed="10"/>
      <name val="HPFutura Light"/>
      <family val="3"/>
    </font>
    <font>
      <b/>
      <sz val="11"/>
      <color indexed="10"/>
      <name val="HPFutura Light"/>
      <family val="3"/>
    </font>
    <font>
      <b/>
      <sz val="11"/>
      <color rgb="FFFF0000"/>
      <name val="HPFutura Light"/>
      <family val="3"/>
    </font>
    <font>
      <sz val="10"/>
      <name val="Arial"/>
      <family val="2"/>
    </font>
    <font>
      <b/>
      <i/>
      <sz val="11"/>
      <color theme="0"/>
      <name val="HPFutura Light"/>
      <family val="3"/>
    </font>
    <font>
      <b/>
      <sz val="10"/>
      <name val="Futura Lt"/>
      <family val="2"/>
    </font>
    <font>
      <b/>
      <sz val="9"/>
      <color rgb="FFC00000"/>
      <name val="HPFutura Light"/>
      <family val="3"/>
    </font>
    <font>
      <b/>
      <i/>
      <sz val="11"/>
      <name val="HPFutura Light"/>
      <family val="3"/>
    </font>
    <font>
      <b/>
      <i/>
      <u/>
      <sz val="10"/>
      <color rgb="FF00B050"/>
      <name val="HPFutura Light"/>
      <family val="3"/>
    </font>
    <font>
      <b/>
      <u/>
      <sz val="10"/>
      <color rgb="FF00B050"/>
      <name val="HPFutura Light"/>
      <family val="3"/>
    </font>
  </fonts>
  <fills count="11">
    <fill>
      <patternFill patternType="none"/>
    </fill>
    <fill>
      <patternFill patternType="gray125"/>
    </fill>
    <fill>
      <patternFill patternType="solid">
        <fgColor rgb="FFFFFF00"/>
        <bgColor indexed="64"/>
      </patternFill>
    </fill>
    <fill>
      <patternFill patternType="solid">
        <fgColor theme="3"/>
        <bgColor indexed="64"/>
      </patternFill>
    </fill>
    <fill>
      <patternFill patternType="solid">
        <fgColor rgb="FFFFEB9C"/>
      </patternFill>
    </fill>
    <fill>
      <patternFill patternType="solid">
        <fgColor indexed="13"/>
        <bgColor indexed="64"/>
      </patternFill>
    </fill>
    <fill>
      <patternFill patternType="solid">
        <fgColor theme="0"/>
        <bgColor indexed="64"/>
      </patternFill>
    </fill>
    <fill>
      <patternFill patternType="solid">
        <fgColor theme="2"/>
        <bgColor indexed="64"/>
      </patternFill>
    </fill>
    <fill>
      <patternFill patternType="solid">
        <fgColor theme="2"/>
        <bgColor indexed="13"/>
      </patternFill>
    </fill>
    <fill>
      <patternFill patternType="solid">
        <fgColor rgb="FFFFFFFF"/>
        <bgColor indexed="64"/>
      </patternFill>
    </fill>
    <fill>
      <patternFill patternType="solid">
        <fgColor rgb="FF00B050"/>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hair">
        <color indexed="8"/>
      </top>
      <bottom style="hair">
        <color indexed="8"/>
      </bottom>
      <diagonal/>
    </border>
    <border>
      <left/>
      <right/>
      <top/>
      <bottom style="hair">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64"/>
      </left>
      <right style="medium">
        <color indexed="64"/>
      </right>
      <top style="medium">
        <color indexed="64"/>
      </top>
      <bottom style="thin">
        <color indexed="64"/>
      </bottom>
      <diagonal/>
    </border>
    <border>
      <left style="thin">
        <color indexed="23"/>
      </left>
      <right style="thin">
        <color indexed="23"/>
      </right>
      <top style="thin">
        <color indexed="0"/>
      </top>
      <bottom style="thin">
        <color indexed="0"/>
      </bottom>
      <diagonal/>
    </border>
    <border>
      <left style="thin">
        <color indexed="23"/>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23"/>
      </left>
      <right style="thin">
        <color indexed="23"/>
      </right>
      <top style="medium">
        <color indexed="64"/>
      </top>
      <bottom style="thin">
        <color indexed="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23"/>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0"/>
      </top>
      <bottom style="thin">
        <color indexed="64"/>
      </bottom>
      <diagonal/>
    </border>
    <border>
      <left style="medium">
        <color indexed="64"/>
      </left>
      <right style="thin">
        <color indexed="64"/>
      </right>
      <top style="thin">
        <color indexed="64"/>
      </top>
      <bottom/>
      <diagonal/>
    </border>
    <border>
      <left style="thin">
        <color indexed="23"/>
      </left>
      <right/>
      <top style="medium">
        <color indexed="64"/>
      </top>
      <bottom style="thin">
        <color indexed="0"/>
      </bottom>
      <diagonal/>
    </border>
    <border>
      <left/>
      <right style="thin">
        <color indexed="64"/>
      </right>
      <top style="medium">
        <color indexed="64"/>
      </top>
      <bottom style="thin">
        <color indexed="0"/>
      </bottom>
      <diagonal/>
    </border>
    <border>
      <left style="thin">
        <color indexed="23"/>
      </left>
      <right/>
      <top style="thin">
        <color indexed="0"/>
      </top>
      <bottom style="thin">
        <color indexed="0"/>
      </bottom>
      <diagonal/>
    </border>
    <border>
      <left/>
      <right style="thin">
        <color indexed="64"/>
      </right>
      <top style="thin">
        <color indexed="0"/>
      </top>
      <bottom style="thin">
        <color indexed="0"/>
      </bottom>
      <diagonal/>
    </border>
    <border>
      <left style="medium">
        <color indexed="64"/>
      </left>
      <right style="thin">
        <color indexed="64"/>
      </right>
      <top/>
      <bottom style="thin">
        <color indexed="64"/>
      </bottom>
      <diagonal/>
    </border>
    <border>
      <left style="thin">
        <color indexed="23"/>
      </left>
      <right style="thin">
        <color indexed="23"/>
      </right>
      <top/>
      <bottom style="thin">
        <color indexed="0"/>
      </bottom>
      <diagonal/>
    </border>
    <border>
      <left style="thin">
        <color indexed="23"/>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0"/>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0"/>
      </top>
      <bottom style="thin">
        <color indexed="64"/>
      </bottom>
      <diagonal/>
    </border>
    <border>
      <left style="thin">
        <color indexed="8"/>
      </left>
      <right/>
      <top style="hair">
        <color indexed="8"/>
      </top>
      <bottom style="hair">
        <color indexed="8"/>
      </bottom>
      <diagonal/>
    </border>
  </borders>
  <cellStyleXfs count="24">
    <xf numFmtId="0" fontId="0" fillId="0" borderId="0"/>
    <xf numFmtId="0" fontId="49" fillId="7" borderId="30" xfId="0" applyFont="1" applyFill="1" applyBorder="1" applyAlignment="1">
      <alignment horizontal="center" vertical="center"/>
    </xf>
    <xf numFmtId="0" fontId="6" fillId="6" borderId="27" xfId="0" applyFont="1" applyFill="1" applyBorder="1" applyAlignment="1">
      <alignment horizontal="center" vertical="center"/>
    </xf>
    <xf numFmtId="0" fontId="5" fillId="0" borderId="0" applyNumberFormat="0" applyFill="0" applyBorder="0" applyAlignment="0" applyProtection="0">
      <alignment vertical="top"/>
      <protection locked="0"/>
    </xf>
    <xf numFmtId="0" fontId="3" fillId="0" borderId="0">
      <alignment vertical="top"/>
    </xf>
    <xf numFmtId="0" fontId="3" fillId="0" borderId="0">
      <alignment vertical="top"/>
    </xf>
    <xf numFmtId="0" fontId="3" fillId="0" borderId="0">
      <alignment vertical="top"/>
    </xf>
    <xf numFmtId="0" fontId="7" fillId="0" borderId="0"/>
    <xf numFmtId="0" fontId="3" fillId="0" borderId="0">
      <alignment vertical="top"/>
    </xf>
    <xf numFmtId="0" fontId="3" fillId="0" borderId="0">
      <alignment vertical="top"/>
    </xf>
    <xf numFmtId="0" fontId="2" fillId="0" borderId="0"/>
    <xf numFmtId="0" fontId="6" fillId="0" borderId="0"/>
    <xf numFmtId="0" fontId="12" fillId="0" borderId="0" applyNumberFormat="0" applyFill="0" applyBorder="0" applyAlignment="0" applyProtection="0">
      <alignment vertical="top"/>
      <protection locked="0"/>
    </xf>
    <xf numFmtId="0" fontId="9" fillId="4" borderId="0" applyNumberFormat="0" applyBorder="0" applyAlignment="0" applyProtection="0"/>
    <xf numFmtId="0" fontId="14" fillId="0" borderId="0"/>
    <xf numFmtId="0" fontId="15" fillId="0" borderId="0" applyNumberFormat="0" applyFill="0" applyBorder="0" applyAlignment="0" applyProtection="0">
      <alignment vertical="top"/>
      <protection locked="0"/>
    </xf>
    <xf numFmtId="0" fontId="16" fillId="0" borderId="0">
      <alignment vertical="top"/>
    </xf>
    <xf numFmtId="0" fontId="2" fillId="0" borderId="0"/>
    <xf numFmtId="0" fontId="3" fillId="0" borderId="0"/>
    <xf numFmtId="0" fontId="7" fillId="0" borderId="0"/>
    <xf numFmtId="44"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77" fillId="0" borderId="0"/>
  </cellStyleXfs>
  <cellXfs count="483">
    <xf numFmtId="0" fontId="0" fillId="0" borderId="0" xfId="0"/>
    <xf numFmtId="0" fontId="49" fillId="7" borderId="30" xfId="0" applyFont="1" applyFill="1" applyBorder="1" applyAlignment="1">
      <alignment horizontal="center" vertical="center"/>
    </xf>
    <xf numFmtId="0" fontId="6" fillId="6" borderId="27" xfId="0" applyFont="1" applyFill="1" applyBorder="1" applyAlignment="1">
      <alignment horizontal="center" vertical="center"/>
    </xf>
    <xf numFmtId="0" fontId="6" fillId="7" borderId="27" xfId="0" applyFont="1" applyFill="1" applyBorder="1" applyAlignment="1">
      <alignment horizontal="center" vertical="center"/>
    </xf>
    <xf numFmtId="0" fontId="6" fillId="7" borderId="27"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7" xfId="0" applyFont="1" applyBorder="1" applyAlignment="1">
      <alignment horizontal="center" vertical="center"/>
    </xf>
    <xf numFmtId="0" fontId="6" fillId="0" borderId="0" xfId="0" applyFont="1"/>
    <xf numFmtId="0" fontId="0" fillId="0" borderId="0" xfId="0" applyAlignment="1">
      <alignment wrapText="1"/>
    </xf>
    <xf numFmtId="0" fontId="6" fillId="0" borderId="1" xfId="0" applyFont="1" applyBorder="1" applyAlignment="1">
      <alignment horizontal="left"/>
    </xf>
    <xf numFmtId="3" fontId="6" fillId="0" borderId="1" xfId="0" applyNumberFormat="1" applyFont="1" applyBorder="1" applyAlignment="1">
      <alignment horizontal="left"/>
    </xf>
    <xf numFmtId="0" fontId="10" fillId="0" borderId="1" xfId="0" applyFont="1" applyBorder="1" applyAlignment="1">
      <alignment horizontal="left"/>
    </xf>
    <xf numFmtId="0" fontId="11" fillId="0" borderId="1" xfId="0" applyFont="1" applyBorder="1" applyAlignment="1">
      <alignment horizontal="left"/>
    </xf>
    <xf numFmtId="3" fontId="10" fillId="0" borderId="1" xfId="0" applyNumberFormat="1" applyFont="1" applyBorder="1" applyAlignment="1">
      <alignment horizontal="left"/>
    </xf>
    <xf numFmtId="4" fontId="11" fillId="0" borderId="1" xfId="0" applyNumberFormat="1" applyFont="1" applyBorder="1" applyAlignment="1">
      <alignment horizontal="left"/>
    </xf>
    <xf numFmtId="4" fontId="10" fillId="0" borderId="1" xfId="0" applyNumberFormat="1" applyFont="1" applyBorder="1" applyAlignment="1">
      <alignment horizontal="left"/>
    </xf>
    <xf numFmtId="0" fontId="13" fillId="0" borderId="1" xfId="0" applyFont="1" applyBorder="1" applyAlignment="1">
      <alignment horizontal="left"/>
    </xf>
    <xf numFmtId="3" fontId="11" fillId="0" borderId="1" xfId="0" applyNumberFormat="1" applyFont="1" applyBorder="1" applyAlignment="1">
      <alignment horizontal="left"/>
    </xf>
    <xf numFmtId="164" fontId="10" fillId="0" borderId="1" xfId="0" applyNumberFormat="1" applyFont="1" applyBorder="1" applyAlignment="1">
      <alignment horizontal="left"/>
    </xf>
    <xf numFmtId="0" fontId="18" fillId="0" borderId="0" xfId="11" applyFont="1"/>
    <xf numFmtId="0" fontId="19" fillId="0" borderId="0" xfId="11" applyFont="1" applyBorder="1" applyAlignment="1">
      <alignment horizontal="center"/>
    </xf>
    <xf numFmtId="4" fontId="18" fillId="0" borderId="0" xfId="11" applyNumberFormat="1" applyFont="1" applyAlignment="1">
      <alignment horizontal="right"/>
    </xf>
    <xf numFmtId="4" fontId="20" fillId="0" borderId="0" xfId="0" applyNumberFormat="1" applyFont="1" applyAlignment="1">
      <alignment horizontal="right"/>
    </xf>
    <xf numFmtId="0" fontId="20" fillId="0" borderId="0" xfId="0" applyFont="1"/>
    <xf numFmtId="0" fontId="20" fillId="0" borderId="0" xfId="0" applyFont="1" applyAlignment="1">
      <alignment horizontal="right"/>
    </xf>
    <xf numFmtId="0" fontId="20" fillId="0" borderId="0" xfId="0" applyFont="1" applyAlignment="1">
      <alignment horizontal="left"/>
    </xf>
    <xf numFmtId="0" fontId="23" fillId="5" borderId="1" xfId="0" applyFont="1" applyFill="1" applyBorder="1"/>
    <xf numFmtId="0" fontId="23" fillId="0" borderId="0" xfId="0" applyFont="1" applyAlignment="1">
      <alignment horizontal="right"/>
    </xf>
    <xf numFmtId="8" fontId="25" fillId="0" borderId="0" xfId="0" applyNumberFormat="1" applyFont="1" applyBorder="1" applyAlignment="1">
      <alignment horizontal="right" vertical="center"/>
    </xf>
    <xf numFmtId="0" fontId="26" fillId="0" borderId="0" xfId="0" applyFont="1" applyAlignment="1">
      <alignment vertical="center"/>
    </xf>
    <xf numFmtId="0" fontId="20" fillId="0" borderId="0" xfId="0" applyFont="1" applyAlignment="1">
      <alignment horizontal="center"/>
    </xf>
    <xf numFmtId="3" fontId="20" fillId="0" borderId="0" xfId="0" applyNumberFormat="1" applyFont="1" applyAlignment="1">
      <alignment horizontal="right"/>
    </xf>
    <xf numFmtId="3" fontId="19" fillId="0" borderId="2" xfId="11" applyNumberFormat="1" applyFont="1" applyBorder="1" applyAlignment="1">
      <alignment horizontal="right"/>
    </xf>
    <xf numFmtId="0" fontId="19" fillId="0" borderId="0" xfId="11" applyFont="1" applyBorder="1" applyAlignment="1">
      <alignment horizontal="right"/>
    </xf>
    <xf numFmtId="0" fontId="0" fillId="0" borderId="0" xfId="0" applyNumberFormat="1" applyAlignment="1">
      <alignment wrapText="1"/>
    </xf>
    <xf numFmtId="0" fontId="28" fillId="0" borderId="0" xfId="0" applyFont="1" applyAlignment="1">
      <alignment wrapText="1"/>
    </xf>
    <xf numFmtId="0" fontId="0" fillId="0" borderId="0" xfId="0" applyAlignment="1">
      <alignment horizontal="left" wrapText="1" indent="1"/>
    </xf>
    <xf numFmtId="0" fontId="27" fillId="0" borderId="0" xfId="0" applyFont="1" applyAlignment="1">
      <alignment horizontal="left" indent="4"/>
    </xf>
    <xf numFmtId="0" fontId="20" fillId="0" borderId="0" xfId="0" applyFont="1" applyBorder="1" applyAlignment="1">
      <alignment horizontal="center" vertical="center"/>
    </xf>
    <xf numFmtId="0" fontId="20" fillId="0" borderId="0" xfId="0" applyNumberFormat="1" applyFont="1" applyBorder="1" applyAlignment="1">
      <alignment horizontal="right" vertical="center"/>
    </xf>
    <xf numFmtId="170" fontId="20" fillId="0" borderId="0" xfId="0" applyNumberFormat="1" applyFont="1" applyBorder="1" applyAlignment="1">
      <alignment horizontal="right" vertical="center"/>
    </xf>
    <xf numFmtId="171" fontId="0" fillId="0" borderId="0" xfId="20" applyNumberFormat="1" applyFont="1"/>
    <xf numFmtId="0" fontId="8" fillId="0" borderId="0" xfId="0" applyFont="1"/>
    <xf numFmtId="0" fontId="29" fillId="6" borderId="0" xfId="10" applyFont="1" applyFill="1"/>
    <xf numFmtId="0" fontId="29" fillId="0" borderId="0" xfId="10" applyFont="1"/>
    <xf numFmtId="0" fontId="30" fillId="6" borderId="0" xfId="10" applyFont="1" applyFill="1" applyAlignment="1">
      <alignment horizontal="center" vertical="center"/>
    </xf>
    <xf numFmtId="0" fontId="31" fillId="6" borderId="0" xfId="10" applyFont="1" applyFill="1" applyAlignment="1">
      <alignment horizontal="center"/>
    </xf>
    <xf numFmtId="0" fontId="32" fillId="6" borderId="0" xfId="10" applyFont="1" applyFill="1" applyAlignment="1">
      <alignment horizontal="left" indent="24"/>
    </xf>
    <xf numFmtId="0" fontId="33" fillId="6" borderId="0" xfId="10" applyFont="1" applyFill="1" applyAlignment="1">
      <alignment horizontal="left" indent="24"/>
    </xf>
    <xf numFmtId="0" fontId="29" fillId="6" borderId="0" xfId="10" applyFont="1" applyFill="1" applyAlignment="1">
      <alignment horizontal="center"/>
    </xf>
    <xf numFmtId="0" fontId="33" fillId="6" borderId="0" xfId="10" applyFont="1" applyFill="1" applyAlignment="1">
      <alignment horizontal="center"/>
    </xf>
    <xf numFmtId="0" fontId="33" fillId="0" borderId="0" xfId="10" applyFont="1"/>
    <xf numFmtId="4" fontId="20" fillId="0" borderId="0" xfId="11" applyNumberFormat="1" applyFont="1" applyAlignment="1">
      <alignment horizontal="right"/>
    </xf>
    <xf numFmtId="0" fontId="20" fillId="0" borderId="0" xfId="11" applyFont="1"/>
    <xf numFmtId="0" fontId="20" fillId="0" borderId="0" xfId="11" applyFont="1" applyAlignment="1">
      <alignment horizontal="right"/>
    </xf>
    <xf numFmtId="0" fontId="20" fillId="0" borderId="0" xfId="11" applyFont="1" applyAlignment="1">
      <alignment horizontal="left"/>
    </xf>
    <xf numFmtId="0" fontId="22" fillId="0" borderId="0" xfId="12" applyFont="1" applyAlignment="1" applyProtection="1"/>
    <xf numFmtId="0" fontId="20" fillId="0" borderId="0" xfId="11" applyFont="1" applyFill="1" applyBorder="1"/>
    <xf numFmtId="0" fontId="20" fillId="6" borderId="0" xfId="11" applyFont="1" applyFill="1"/>
    <xf numFmtId="0" fontId="23" fillId="6" borderId="0" xfId="11" applyFont="1" applyFill="1"/>
    <xf numFmtId="0" fontId="23" fillId="6" borderId="2" xfId="11" applyFont="1" applyFill="1" applyBorder="1" applyAlignment="1"/>
    <xf numFmtId="0" fontId="23" fillId="0" borderId="2" xfId="11" applyFont="1" applyBorder="1"/>
    <xf numFmtId="0" fontId="35" fillId="6" borderId="0" xfId="11" applyFont="1" applyFill="1"/>
    <xf numFmtId="0" fontId="20" fillId="0" borderId="0" xfId="11" applyFont="1" applyBorder="1"/>
    <xf numFmtId="0" fontId="20" fillId="0" borderId="0" xfId="11" applyFont="1" applyBorder="1" applyAlignment="1">
      <alignment wrapText="1"/>
    </xf>
    <xf numFmtId="0" fontId="34" fillId="5" borderId="1" xfId="0" applyFont="1" applyFill="1" applyBorder="1"/>
    <xf numFmtId="0" fontId="20" fillId="0" borderId="0" xfId="11" applyFont="1" applyAlignment="1">
      <alignment horizontal="left" wrapText="1"/>
    </xf>
    <xf numFmtId="0" fontId="43" fillId="0" borderId="0" xfId="0" applyFont="1" applyAlignment="1">
      <alignment horizontal="center"/>
    </xf>
    <xf numFmtId="0" fontId="5" fillId="0" borderId="0" xfId="3" applyAlignment="1" applyProtection="1">
      <alignment horizontal="left"/>
    </xf>
    <xf numFmtId="0" fontId="22" fillId="0" borderId="0" xfId="3" applyFont="1" applyAlignment="1" applyProtection="1">
      <alignment horizontal="left"/>
    </xf>
    <xf numFmtId="0" fontId="19" fillId="0" borderId="0" xfId="11" applyFont="1"/>
    <xf numFmtId="0" fontId="19" fillId="0" borderId="0" xfId="11" applyFont="1" applyAlignment="1">
      <alignment horizontal="right"/>
    </xf>
    <xf numFmtId="4" fontId="19" fillId="0" borderId="0" xfId="11" applyNumberFormat="1" applyFont="1" applyAlignment="1">
      <alignment horizontal="right"/>
    </xf>
    <xf numFmtId="0" fontId="20" fillId="2" borderId="0" xfId="11" applyFont="1" applyFill="1"/>
    <xf numFmtId="0" fontId="21" fillId="0" borderId="0" xfId="12" applyFont="1" applyAlignment="1" applyProtection="1"/>
    <xf numFmtId="0" fontId="22" fillId="0" borderId="0" xfId="3" applyFont="1" applyAlignment="1" applyProtection="1"/>
    <xf numFmtId="0" fontId="44" fillId="0" borderId="0" xfId="11" applyFont="1"/>
    <xf numFmtId="0" fontId="23" fillId="2" borderId="0" xfId="11" applyFont="1" applyFill="1" applyAlignment="1">
      <alignment horizontal="left"/>
    </xf>
    <xf numFmtId="0" fontId="45" fillId="2" borderId="0" xfId="11" applyFont="1" applyFill="1"/>
    <xf numFmtId="0" fontId="21" fillId="2" borderId="0" xfId="12" applyFont="1" applyFill="1" applyAlignment="1" applyProtection="1"/>
    <xf numFmtId="164" fontId="20" fillId="0" borderId="0" xfId="11" applyNumberFormat="1" applyFont="1" applyAlignment="1">
      <alignment horizontal="right"/>
    </xf>
    <xf numFmtId="0" fontId="40" fillId="0" borderId="0" xfId="11" applyFont="1" applyFill="1" applyBorder="1" applyAlignment="1">
      <alignment horizontal="center"/>
    </xf>
    <xf numFmtId="0" fontId="20" fillId="0" borderId="0" xfId="11" applyFont="1" applyAlignment="1">
      <alignment wrapText="1"/>
    </xf>
    <xf numFmtId="0" fontId="46" fillId="0" borderId="0" xfId="10" applyFont="1" applyAlignment="1">
      <alignment horizontal="center"/>
    </xf>
    <xf numFmtId="0" fontId="40" fillId="2" borderId="19" xfId="11" applyFont="1" applyFill="1" applyBorder="1" applyAlignment="1">
      <alignment wrapText="1"/>
    </xf>
    <xf numFmtId="0" fontId="48" fillId="0" borderId="1" xfId="0" applyFont="1" applyBorder="1" applyAlignment="1">
      <alignment horizontal="left"/>
    </xf>
    <xf numFmtId="0" fontId="6" fillId="0" borderId="0" xfId="11"/>
    <xf numFmtId="4" fontId="6" fillId="0" borderId="13" xfId="11" applyNumberFormat="1" applyBorder="1" applyAlignment="1">
      <alignment horizontal="right"/>
    </xf>
    <xf numFmtId="0" fontId="6" fillId="0" borderId="5" xfId="11" applyFont="1" applyBorder="1"/>
    <xf numFmtId="0" fontId="50" fillId="0" borderId="0" xfId="7" applyFont="1" applyFill="1" applyBorder="1" applyAlignment="1">
      <alignment horizontal="left" vertical="top" wrapText="1"/>
    </xf>
    <xf numFmtId="0" fontId="0" fillId="0" borderId="1" xfId="0" applyBorder="1" applyAlignment="1" applyProtection="1">
      <alignment horizontal="center" vertical="center" wrapText="1"/>
      <protection locked="0"/>
    </xf>
    <xf numFmtId="3" fontId="6" fillId="0" borderId="1" xfId="0" applyNumberFormat="1" applyFont="1" applyBorder="1" applyAlignment="1">
      <alignment horizontal="left" vertical="center"/>
    </xf>
    <xf numFmtId="9" fontId="6" fillId="0" borderId="1" xfId="0" applyNumberFormat="1" applyFont="1" applyBorder="1" applyAlignment="1">
      <alignment horizontal="left" vertical="center"/>
    </xf>
    <xf numFmtId="0" fontId="6" fillId="0" borderId="1" xfId="0" applyFont="1" applyBorder="1" applyAlignment="1">
      <alignment horizontal="left" vertical="center"/>
    </xf>
    <xf numFmtId="0" fontId="20" fillId="7" borderId="6" xfId="0" applyFont="1" applyFill="1" applyBorder="1" applyAlignment="1">
      <alignment horizontal="left" wrapText="1"/>
    </xf>
    <xf numFmtId="0" fontId="42" fillId="7" borderId="6" xfId="0" applyFont="1" applyFill="1" applyBorder="1" applyAlignment="1">
      <alignment horizontal="left" wrapText="1"/>
    </xf>
    <xf numFmtId="0" fontId="20" fillId="7" borderId="6" xfId="0" applyFont="1" applyFill="1" applyBorder="1" applyAlignment="1">
      <alignment horizontal="center" wrapText="1"/>
    </xf>
    <xf numFmtId="0" fontId="42" fillId="7" borderId="6" xfId="0" applyFont="1" applyFill="1" applyBorder="1" applyAlignment="1">
      <alignment horizontal="center" wrapText="1"/>
    </xf>
    <xf numFmtId="0" fontId="20" fillId="7" borderId="1" xfId="0" applyFont="1" applyFill="1" applyBorder="1" applyAlignment="1">
      <alignment horizontal="center" wrapText="1"/>
    </xf>
    <xf numFmtId="0" fontId="20" fillId="7" borderId="1" xfId="11" applyFont="1" applyFill="1" applyBorder="1" applyAlignment="1">
      <alignment horizontal="center" wrapText="1"/>
    </xf>
    <xf numFmtId="0" fontId="23" fillId="7" borderId="1" xfId="11" applyFont="1" applyFill="1" applyBorder="1" applyAlignment="1">
      <alignment horizontal="center" wrapText="1"/>
    </xf>
    <xf numFmtId="0" fontId="11" fillId="7" borderId="1" xfId="0" applyFont="1" applyFill="1" applyBorder="1" applyAlignment="1">
      <alignment horizontal="center"/>
    </xf>
    <xf numFmtId="0" fontId="11" fillId="7" borderId="1" xfId="0" applyFont="1" applyFill="1" applyBorder="1" applyAlignment="1">
      <alignment horizontal="left"/>
    </xf>
    <xf numFmtId="0" fontId="11" fillId="7" borderId="1" xfId="0" applyFont="1" applyFill="1" applyBorder="1" applyAlignment="1">
      <alignment horizontal="left" wrapText="1"/>
    </xf>
    <xf numFmtId="3" fontId="11" fillId="7" borderId="1" xfId="0" applyNumberFormat="1" applyFont="1" applyFill="1" applyBorder="1" applyAlignment="1">
      <alignment horizontal="left" wrapText="1"/>
    </xf>
    <xf numFmtId="3" fontId="11" fillId="7" borderId="1" xfId="0" applyNumberFormat="1" applyFont="1" applyFill="1" applyBorder="1" applyAlignment="1">
      <alignment horizontal="center" wrapText="1"/>
    </xf>
    <xf numFmtId="4" fontId="11" fillId="7" borderId="1" xfId="0" applyNumberFormat="1" applyFont="1" applyFill="1" applyBorder="1" applyAlignment="1">
      <alignment horizontal="center" wrapText="1"/>
    </xf>
    <xf numFmtId="4" fontId="11" fillId="7" borderId="1" xfId="0" applyNumberFormat="1" applyFont="1" applyFill="1" applyBorder="1" applyAlignment="1">
      <alignment horizontal="left" wrapText="1"/>
    </xf>
    <xf numFmtId="0" fontId="6" fillId="0" borderId="0" xfId="0" applyFont="1" applyAlignment="1">
      <alignment wrapText="1"/>
    </xf>
    <xf numFmtId="0" fontId="6" fillId="0" borderId="0" xfId="0" applyFont="1" applyBorder="1" applyAlignment="1">
      <alignment horizontal="left" vertical="center" wrapText="1"/>
    </xf>
    <xf numFmtId="3" fontId="4" fillId="0" borderId="1" xfId="0" applyNumberFormat="1" applyFont="1" applyBorder="1" applyAlignment="1" applyProtection="1">
      <alignment horizontal="left" vertical="center"/>
      <protection locked="0"/>
    </xf>
    <xf numFmtId="3" fontId="4" fillId="0" borderId="1" xfId="0" applyNumberFormat="1" applyFont="1" applyBorder="1" applyAlignment="1">
      <alignment horizontal="left" vertical="center"/>
    </xf>
    <xf numFmtId="9" fontId="4" fillId="0" borderId="1" xfId="0" applyNumberFormat="1" applyFont="1" applyBorder="1" applyAlignment="1">
      <alignment horizontal="left" vertical="center"/>
    </xf>
    <xf numFmtId="171" fontId="4" fillId="0" borderId="1" xfId="20" applyNumberFormat="1" applyFont="1" applyBorder="1" applyAlignment="1">
      <alignment horizontal="left" vertical="center"/>
    </xf>
    <xf numFmtId="172" fontId="0" fillId="0" borderId="20" xfId="21" quotePrefix="1" applyNumberFormat="1" applyFont="1" applyBorder="1" applyAlignment="1">
      <alignment vertical="center"/>
    </xf>
    <xf numFmtId="3" fontId="4" fillId="0" borderId="22" xfId="0" applyNumberFormat="1" applyFont="1" applyBorder="1" applyAlignment="1" applyProtection="1">
      <alignment horizontal="left" vertical="center"/>
      <protection locked="0"/>
    </xf>
    <xf numFmtId="3" fontId="4" fillId="0" borderId="22" xfId="0" applyNumberFormat="1" applyFont="1" applyBorder="1" applyAlignment="1">
      <alignment horizontal="left" vertical="center"/>
    </xf>
    <xf numFmtId="9" fontId="4" fillId="0" borderId="22" xfId="0" applyNumberFormat="1" applyFont="1" applyBorder="1" applyAlignment="1">
      <alignment horizontal="left" vertical="center"/>
    </xf>
    <xf numFmtId="171" fontId="4" fillId="0" borderId="22" xfId="20" applyNumberFormat="1" applyFont="1" applyBorder="1" applyAlignment="1">
      <alignment horizontal="left" vertical="center"/>
    </xf>
    <xf numFmtId="9" fontId="6" fillId="0" borderId="22" xfId="0" applyNumberFormat="1" applyFont="1" applyBorder="1" applyAlignment="1">
      <alignment horizontal="left" vertical="center"/>
    </xf>
    <xf numFmtId="0" fontId="0" fillId="0" borderId="24" xfId="0" applyBorder="1" applyAlignment="1" applyProtection="1">
      <alignment horizontal="center" vertical="center" wrapText="1"/>
      <protection locked="0"/>
    </xf>
    <xf numFmtId="3" fontId="0" fillId="0" borderId="24" xfId="0" applyNumberFormat="1" applyBorder="1" applyAlignment="1" applyProtection="1">
      <alignment horizontal="left" vertical="center"/>
      <protection locked="0"/>
    </xf>
    <xf numFmtId="3" fontId="6" fillId="0" borderId="24" xfId="0" applyNumberFormat="1" applyFont="1" applyBorder="1" applyAlignment="1">
      <alignment horizontal="left" vertical="center"/>
    </xf>
    <xf numFmtId="9" fontId="6" fillId="0" borderId="24" xfId="0" applyNumberFormat="1" applyFont="1" applyBorder="1" applyAlignment="1">
      <alignment horizontal="left" vertical="center"/>
    </xf>
    <xf numFmtId="0" fontId="0" fillId="0" borderId="26" xfId="0" applyBorder="1" applyAlignment="1" applyProtection="1">
      <alignment horizontal="center" vertical="center" wrapText="1"/>
      <protection locked="0"/>
    </xf>
    <xf numFmtId="3" fontId="6" fillId="0" borderId="29" xfId="0" applyNumberFormat="1" applyFont="1" applyBorder="1" applyAlignment="1">
      <alignment horizontal="left" vertical="center"/>
    </xf>
    <xf numFmtId="0" fontId="0" fillId="0" borderId="31"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3" fontId="4" fillId="0" borderId="37" xfId="0" applyNumberFormat="1" applyFont="1" applyBorder="1" applyAlignment="1" applyProtection="1">
      <alignment horizontal="left" vertical="center"/>
      <protection locked="0"/>
    </xf>
    <xf numFmtId="3" fontId="4" fillId="0" borderId="37" xfId="0" applyNumberFormat="1" applyFont="1" applyBorder="1" applyAlignment="1">
      <alignment horizontal="left" vertical="center"/>
    </xf>
    <xf numFmtId="9" fontId="4" fillId="0" borderId="37" xfId="0" applyNumberFormat="1" applyFont="1" applyBorder="1" applyAlignment="1">
      <alignment horizontal="left" vertical="center"/>
    </xf>
    <xf numFmtId="171" fontId="4" fillId="0" borderId="37" xfId="20" applyNumberFormat="1" applyFont="1" applyBorder="1" applyAlignment="1">
      <alignment horizontal="left" vertical="center"/>
    </xf>
    <xf numFmtId="9" fontId="6" fillId="0" borderId="37" xfId="0" applyNumberFormat="1" applyFont="1" applyBorder="1" applyAlignment="1">
      <alignment horizontal="left" vertical="center"/>
    </xf>
    <xf numFmtId="172" fontId="0" fillId="0" borderId="28" xfId="21" quotePrefix="1" applyNumberFormat="1" applyFont="1" applyBorder="1" applyAlignment="1">
      <alignment vertical="center"/>
    </xf>
    <xf numFmtId="0" fontId="0" fillId="0" borderId="40" xfId="0" applyBorder="1" applyAlignment="1" applyProtection="1">
      <alignment horizontal="center" vertical="center" wrapText="1"/>
      <protection locked="0"/>
    </xf>
    <xf numFmtId="0" fontId="6" fillId="0" borderId="24" xfId="0" applyFont="1" applyBorder="1" applyAlignment="1">
      <alignment horizontal="left"/>
    </xf>
    <xf numFmtId="0" fontId="6" fillId="0" borderId="3" xfId="0" applyFont="1" applyBorder="1" applyAlignment="1">
      <alignment horizontal="left" vertical="center"/>
    </xf>
    <xf numFmtId="0" fontId="0" fillId="0" borderId="45" xfId="0" applyBorder="1" applyAlignment="1" applyProtection="1">
      <alignment horizontal="center" vertical="center" wrapText="1"/>
      <protection locked="0"/>
    </xf>
    <xf numFmtId="0" fontId="49" fillId="0" borderId="48" xfId="0" applyFont="1" applyBorder="1" applyAlignment="1">
      <alignment vertical="center" wrapText="1"/>
    </xf>
    <xf numFmtId="0" fontId="6" fillId="0" borderId="24" xfId="0" applyFont="1" applyBorder="1" applyAlignment="1">
      <alignment horizontal="left" vertical="center"/>
    </xf>
    <xf numFmtId="0" fontId="11" fillId="7" borderId="1" xfId="0" applyFont="1" applyFill="1" applyBorder="1" applyAlignment="1">
      <alignment horizontal="center" wrapText="1"/>
    </xf>
    <xf numFmtId="0" fontId="0" fillId="0" borderId="20" xfId="21" quotePrefix="1" applyNumberFormat="1" applyFont="1" applyBorder="1" applyAlignment="1">
      <alignment horizontal="center" vertical="center" wrapText="1"/>
    </xf>
    <xf numFmtId="0" fontId="6" fillId="0" borderId="24" xfId="0" applyFont="1" applyBorder="1" applyAlignment="1" applyProtection="1">
      <alignment horizontal="center" vertical="center" wrapText="1"/>
      <protection locked="0"/>
    </xf>
    <xf numFmtId="0" fontId="0" fillId="0" borderId="10" xfId="2" quotePrefix="1" applyNumberFormat="1" applyFont="1" applyFill="1" applyBorder="1" applyAlignment="1">
      <alignment horizontal="center" vertical="center" wrapText="1"/>
    </xf>
    <xf numFmtId="0" fontId="0" fillId="0" borderId="4" xfId="2" quotePrefix="1" applyNumberFormat="1" applyFont="1" applyFill="1" applyBorder="1" applyAlignment="1">
      <alignment horizontal="center" vertical="center" wrapText="1"/>
    </xf>
    <xf numFmtId="0" fontId="7" fillId="0" borderId="28" xfId="21" quotePrefix="1" applyNumberFormat="1" applyFont="1" applyBorder="1" applyAlignment="1">
      <alignment horizontal="center" vertical="center" wrapText="1"/>
    </xf>
    <xf numFmtId="4" fontId="55" fillId="0" borderId="1" xfId="0" applyNumberFormat="1" applyFont="1" applyBorder="1" applyAlignment="1">
      <alignment horizontal="left"/>
    </xf>
    <xf numFmtId="0" fontId="56" fillId="0" borderId="1" xfId="0" applyFont="1" applyBorder="1" applyAlignment="1">
      <alignment horizontal="left"/>
    </xf>
    <xf numFmtId="0" fontId="57" fillId="0" borderId="1" xfId="18" applyFont="1" applyBorder="1" applyAlignment="1">
      <alignment horizontal="left"/>
    </xf>
    <xf numFmtId="3" fontId="56" fillId="0" borderId="1" xfId="0" applyNumberFormat="1" applyFont="1" applyBorder="1" applyAlignment="1">
      <alignment horizontal="left"/>
    </xf>
    <xf numFmtId="3" fontId="57" fillId="0" borderId="1" xfId="18" applyNumberFormat="1" applyFont="1" applyBorder="1" applyAlignment="1">
      <alignment horizontal="left"/>
    </xf>
    <xf numFmtId="4" fontId="58" fillId="0" borderId="1" xfId="12" applyNumberFormat="1" applyFont="1" applyBorder="1" applyAlignment="1" applyProtection="1">
      <alignment horizontal="left"/>
    </xf>
    <xf numFmtId="0" fontId="0" fillId="7" borderId="26" xfId="0" applyFill="1" applyBorder="1" applyAlignment="1" applyProtection="1">
      <alignment horizontal="center" vertical="center" wrapText="1"/>
      <protection locked="0"/>
    </xf>
    <xf numFmtId="3" fontId="0" fillId="7" borderId="29" xfId="0" applyNumberFormat="1" applyFill="1" applyBorder="1" applyAlignment="1" applyProtection="1">
      <alignment horizontal="left" vertical="center"/>
      <protection locked="0"/>
    </xf>
    <xf numFmtId="3" fontId="6" fillId="7" borderId="29" xfId="0" applyNumberFormat="1" applyFont="1" applyFill="1" applyBorder="1" applyAlignment="1">
      <alignment horizontal="left" vertical="center"/>
    </xf>
    <xf numFmtId="9" fontId="6" fillId="7" borderId="29" xfId="0" applyNumberFormat="1" applyFont="1" applyFill="1" applyBorder="1" applyAlignment="1">
      <alignment horizontal="left" vertical="center"/>
    </xf>
    <xf numFmtId="0" fontId="6" fillId="7" borderId="29" xfId="0" applyFont="1" applyFill="1" applyBorder="1" applyAlignment="1">
      <alignment horizontal="left" vertical="center"/>
    </xf>
    <xf numFmtId="0" fontId="6" fillId="7" borderId="29" xfId="0" applyFont="1" applyFill="1" applyBorder="1" applyAlignment="1" applyProtection="1">
      <alignment horizontal="center" vertical="center" wrapText="1"/>
      <protection locked="0"/>
    </xf>
    <xf numFmtId="0" fontId="49" fillId="7" borderId="48" xfId="0" applyFont="1" applyFill="1" applyBorder="1" applyAlignment="1">
      <alignment vertical="center" wrapText="1"/>
    </xf>
    <xf numFmtId="0" fontId="49" fillId="7" borderId="48" xfId="0" applyFont="1" applyFill="1" applyBorder="1" applyAlignment="1">
      <alignment vertical="center"/>
    </xf>
    <xf numFmtId="0" fontId="20" fillId="7" borderId="52" xfId="11" applyFont="1" applyFill="1" applyBorder="1" applyAlignment="1">
      <alignment horizontal="left"/>
    </xf>
    <xf numFmtId="0" fontId="20" fillId="7" borderId="52" xfId="11" applyFont="1" applyFill="1" applyBorder="1" applyAlignment="1">
      <alignment horizontal="left" wrapText="1"/>
    </xf>
    <xf numFmtId="0" fontId="20" fillId="7" borderId="52" xfId="11" applyFont="1" applyFill="1" applyBorder="1" applyAlignment="1">
      <alignment horizontal="center" wrapText="1"/>
    </xf>
    <xf numFmtId="0" fontId="20" fillId="7" borderId="52" xfId="11" applyFont="1" applyFill="1" applyBorder="1" applyAlignment="1">
      <alignment wrapText="1"/>
    </xf>
    <xf numFmtId="4" fontId="20" fillId="2" borderId="0" xfId="11" applyNumberFormat="1" applyFont="1" applyFill="1" applyAlignment="1">
      <alignment horizontal="right"/>
    </xf>
    <xf numFmtId="4" fontId="20" fillId="0" borderId="0" xfId="11" applyNumberFormat="1" applyFont="1" applyFill="1" applyAlignment="1">
      <alignment horizontal="right"/>
    </xf>
    <xf numFmtId="164" fontId="20" fillId="0" borderId="0" xfId="11" applyNumberFormat="1" applyFont="1" applyFill="1" applyAlignment="1">
      <alignment horizontal="right"/>
    </xf>
    <xf numFmtId="4" fontId="23" fillId="0" borderId="0" xfId="11" applyNumberFormat="1" applyFont="1" applyAlignment="1">
      <alignment horizontal="right"/>
    </xf>
    <xf numFmtId="0" fontId="23" fillId="0" borderId="0" xfId="11" applyFont="1"/>
    <xf numFmtId="0" fontId="60" fillId="0" borderId="0" xfId="3" applyFont="1" applyAlignment="1" applyProtection="1">
      <alignment vertical="center"/>
    </xf>
    <xf numFmtId="0" fontId="47" fillId="0" borderId="0" xfId="0" applyFont="1" applyAlignment="1">
      <alignment vertical="center"/>
    </xf>
    <xf numFmtId="0" fontId="20" fillId="7" borderId="52" xfId="11" applyFont="1" applyFill="1" applyBorder="1" applyAlignment="1">
      <alignment horizontal="center"/>
    </xf>
    <xf numFmtId="4" fontId="20" fillId="7" borderId="52" xfId="11" applyNumberFormat="1" applyFont="1" applyFill="1" applyBorder="1" applyAlignment="1">
      <alignment horizontal="center" wrapText="1"/>
    </xf>
    <xf numFmtId="0" fontId="23" fillId="0" borderId="53" xfId="11" applyFont="1" applyBorder="1" applyAlignment="1">
      <alignment horizontal="center" wrapText="1"/>
    </xf>
    <xf numFmtId="0" fontId="23" fillId="0" borderId="53" xfId="11" applyFont="1" applyBorder="1" applyAlignment="1">
      <alignment horizontal="left" wrapText="1"/>
    </xf>
    <xf numFmtId="0" fontId="23" fillId="0" borderId="51" xfId="11" applyFont="1" applyBorder="1" applyAlignment="1">
      <alignment wrapText="1"/>
    </xf>
    <xf numFmtId="0" fontId="26" fillId="0" borderId="51" xfId="11" applyFont="1" applyBorder="1" applyAlignment="1">
      <alignment wrapText="1"/>
    </xf>
    <xf numFmtId="167" fontId="20" fillId="0" borderId="51" xfId="11" applyNumberFormat="1" applyFont="1" applyBorder="1" applyAlignment="1">
      <alignment horizontal="right" wrapText="1"/>
    </xf>
    <xf numFmtId="167" fontId="20" fillId="0" borderId="48" xfId="11" applyNumberFormat="1" applyFont="1" applyBorder="1" applyAlignment="1">
      <alignment horizontal="right" wrapText="1"/>
    </xf>
    <xf numFmtId="0" fontId="23" fillId="0" borderId="54" xfId="11" applyFont="1" applyBorder="1" applyAlignment="1">
      <alignment horizontal="center" wrapText="1"/>
    </xf>
    <xf numFmtId="0" fontId="20" fillId="0" borderId="0" xfId="11" applyFont="1" applyBorder="1" applyAlignment="1">
      <alignment horizontal="left" vertical="center" wrapText="1"/>
    </xf>
    <xf numFmtId="0" fontId="5" fillId="0" borderId="0" xfId="3" applyBorder="1" applyAlignment="1" applyProtection="1">
      <alignment wrapText="1"/>
    </xf>
    <xf numFmtId="0" fontId="26" fillId="0" borderId="0" xfId="11" applyFont="1" applyBorder="1" applyAlignment="1">
      <alignment wrapText="1"/>
    </xf>
    <xf numFmtId="167" fontId="20" fillId="0" borderId="0" xfId="11" applyNumberFormat="1" applyFont="1" applyBorder="1" applyAlignment="1">
      <alignment horizontal="right" wrapText="1"/>
    </xf>
    <xf numFmtId="167" fontId="20" fillId="0" borderId="49" xfId="11" applyNumberFormat="1" applyFont="1" applyBorder="1" applyAlignment="1">
      <alignment horizontal="right" wrapText="1"/>
    </xf>
    <xf numFmtId="0" fontId="20" fillId="0" borderId="54" xfId="11" applyFont="1" applyBorder="1" applyAlignment="1">
      <alignment horizontal="center"/>
    </xf>
    <xf numFmtId="0" fontId="61" fillId="0" borderId="1" xfId="0" applyFont="1" applyBorder="1" applyAlignment="1">
      <alignment vertical="center" wrapText="1"/>
    </xf>
    <xf numFmtId="0" fontId="62" fillId="0" borderId="1" xfId="0" applyFont="1" applyBorder="1" applyAlignment="1">
      <alignment vertical="center" wrapText="1"/>
    </xf>
    <xf numFmtId="4" fontId="20" fillId="0" borderId="49" xfId="11" applyNumberFormat="1" applyFont="1" applyBorder="1" applyAlignment="1">
      <alignment horizontal="right"/>
    </xf>
    <xf numFmtId="0" fontId="20" fillId="0" borderId="55" xfId="11" applyFont="1" applyBorder="1" applyAlignment="1">
      <alignment horizontal="center"/>
    </xf>
    <xf numFmtId="0" fontId="61" fillId="0" borderId="37" xfId="0" applyFont="1" applyBorder="1" applyAlignment="1">
      <alignment vertical="center" wrapText="1"/>
    </xf>
    <xf numFmtId="0" fontId="62" fillId="0" borderId="37" xfId="0" applyFont="1" applyBorder="1" applyAlignment="1">
      <alignment vertical="center" wrapText="1"/>
    </xf>
    <xf numFmtId="0" fontId="20" fillId="0" borderId="52" xfId="11" applyFont="1" applyBorder="1" applyAlignment="1">
      <alignment wrapText="1"/>
    </xf>
    <xf numFmtId="4" fontId="20" fillId="0" borderId="52" xfId="11" applyNumberFormat="1" applyFont="1" applyBorder="1" applyAlignment="1">
      <alignment horizontal="right"/>
    </xf>
    <xf numFmtId="4" fontId="20" fillId="0" borderId="50" xfId="11" applyNumberFormat="1" applyFont="1" applyBorder="1" applyAlignment="1">
      <alignment horizontal="right"/>
    </xf>
    <xf numFmtId="0" fontId="23" fillId="0" borderId="51" xfId="11" applyFont="1" applyBorder="1" applyAlignment="1">
      <alignment horizontal="center" wrapText="1"/>
    </xf>
    <xf numFmtId="0" fontId="20" fillId="0" borderId="51" xfId="11" applyFont="1" applyBorder="1" applyAlignment="1">
      <alignment wrapText="1"/>
    </xf>
    <xf numFmtId="0" fontId="5" fillId="0" borderId="0" xfId="3" applyAlignment="1" applyProtection="1">
      <alignment wrapText="1"/>
    </xf>
    <xf numFmtId="0" fontId="20" fillId="0" borderId="49" xfId="11" applyFont="1" applyBorder="1"/>
    <xf numFmtId="0" fontId="20" fillId="0" borderId="52" xfId="11" applyFont="1" applyBorder="1"/>
    <xf numFmtId="0" fontId="20" fillId="0" borderId="50" xfId="11" applyFont="1" applyBorder="1"/>
    <xf numFmtId="0" fontId="20" fillId="0" borderId="54" xfId="11" applyFont="1" applyBorder="1" applyAlignment="1">
      <alignment horizontal="right"/>
    </xf>
    <xf numFmtId="0" fontId="63" fillId="0" borderId="1" xfId="0" applyFont="1" applyFill="1" applyBorder="1" applyAlignment="1">
      <alignment vertical="center"/>
    </xf>
    <xf numFmtId="0" fontId="1" fillId="0" borderId="1" xfId="0" applyFont="1" applyFill="1" applyBorder="1" applyAlignment="1">
      <alignment vertical="center"/>
    </xf>
    <xf numFmtId="0" fontId="20" fillId="0" borderId="54" xfId="11" applyFont="1" applyBorder="1"/>
    <xf numFmtId="0" fontId="20" fillId="0" borderId="55" xfId="11" applyFont="1" applyBorder="1"/>
    <xf numFmtId="0" fontId="63" fillId="0" borderId="37" xfId="0" applyFont="1" applyFill="1" applyBorder="1" applyAlignment="1">
      <alignment vertical="center"/>
    </xf>
    <xf numFmtId="0" fontId="1" fillId="0" borderId="37" xfId="0" applyFont="1" applyFill="1" applyBorder="1" applyAlignment="1">
      <alignment vertical="center"/>
    </xf>
    <xf numFmtId="0" fontId="63" fillId="9" borderId="1" xfId="0" applyFont="1" applyFill="1" applyBorder="1" applyAlignment="1">
      <alignment vertical="center"/>
    </xf>
    <xf numFmtId="0" fontId="64" fillId="9" borderId="1" xfId="0" applyFont="1" applyFill="1" applyBorder="1" applyAlignment="1">
      <alignment vertical="center"/>
    </xf>
    <xf numFmtId="0" fontId="65" fillId="9" borderId="1" xfId="0" applyFont="1" applyFill="1" applyBorder="1" applyAlignment="1">
      <alignment vertical="center"/>
    </xf>
    <xf numFmtId="0" fontId="63" fillId="9" borderId="37" xfId="0" applyFont="1" applyFill="1" applyBorder="1" applyAlignment="1">
      <alignment vertical="center"/>
    </xf>
    <xf numFmtId="0" fontId="64" fillId="9" borderId="37" xfId="0" applyFont="1" applyFill="1" applyBorder="1" applyAlignment="1">
      <alignment vertical="center"/>
    </xf>
    <xf numFmtId="0" fontId="41" fillId="0" borderId="51" xfId="11" applyFont="1" applyBorder="1"/>
    <xf numFmtId="0" fontId="20" fillId="0" borderId="51" xfId="11" applyFont="1" applyBorder="1"/>
    <xf numFmtId="0" fontId="20" fillId="0" borderId="48" xfId="11" applyFont="1" applyBorder="1"/>
    <xf numFmtId="0" fontId="20" fillId="0" borderId="1" xfId="11" applyFont="1" applyBorder="1"/>
    <xf numFmtId="167" fontId="66" fillId="0" borderId="56" xfId="0" applyNumberFormat="1" applyFont="1" applyBorder="1" applyAlignment="1">
      <alignment horizontal="right" vertical="center"/>
    </xf>
    <xf numFmtId="0" fontId="20" fillId="0" borderId="54" xfId="11" applyFont="1" applyBorder="1" applyAlignment="1">
      <alignment wrapText="1"/>
    </xf>
    <xf numFmtId="0" fontId="63" fillId="9" borderId="1" xfId="0" applyFont="1" applyFill="1" applyBorder="1" applyAlignment="1">
      <alignment vertical="center" wrapText="1"/>
    </xf>
    <xf numFmtId="0" fontId="64" fillId="9" borderId="1" xfId="0" applyFont="1" applyFill="1" applyBorder="1" applyAlignment="1">
      <alignment vertical="center" wrapText="1"/>
    </xf>
    <xf numFmtId="0" fontId="20" fillId="0" borderId="1" xfId="11" applyFont="1" applyBorder="1" applyAlignment="1">
      <alignment wrapText="1"/>
    </xf>
    <xf numFmtId="167" fontId="66" fillId="0" borderId="56" xfId="0" applyNumberFormat="1" applyFont="1" applyBorder="1" applyAlignment="1">
      <alignment horizontal="right" vertical="center" wrapText="1"/>
    </xf>
    <xf numFmtId="0" fontId="65" fillId="9" borderId="1" xfId="0" applyFont="1" applyFill="1" applyBorder="1" applyAlignment="1">
      <alignment vertical="center" wrapText="1"/>
    </xf>
    <xf numFmtId="0" fontId="65" fillId="9" borderId="37" xfId="0" applyFont="1" applyFill="1" applyBorder="1" applyAlignment="1">
      <alignment vertical="center"/>
    </xf>
    <xf numFmtId="0" fontId="20" fillId="0" borderId="37" xfId="11" applyFont="1" applyBorder="1"/>
    <xf numFmtId="167" fontId="66" fillId="0" borderId="57" xfId="0" applyNumberFormat="1" applyFont="1" applyBorder="1" applyAlignment="1">
      <alignment horizontal="right" vertical="center"/>
    </xf>
    <xf numFmtId="0" fontId="67" fillId="0" borderId="1" xfId="0" applyFont="1" applyBorder="1" applyAlignment="1">
      <alignment horizontal="center"/>
    </xf>
    <xf numFmtId="0" fontId="67" fillId="0" borderId="1" xfId="0" applyFont="1" applyBorder="1" applyAlignment="1">
      <alignment horizontal="left"/>
    </xf>
    <xf numFmtId="0" fontId="68" fillId="0" borderId="1" xfId="12" applyFont="1" applyBorder="1" applyAlignment="1" applyProtection="1">
      <alignment horizontal="left"/>
    </xf>
    <xf numFmtId="3" fontId="67" fillId="0" borderId="1" xfId="0" applyNumberFormat="1" applyFont="1" applyBorder="1" applyAlignment="1">
      <alignment horizontal="left"/>
    </xf>
    <xf numFmtId="4" fontId="67" fillId="0" borderId="1" xfId="0" applyNumberFormat="1" applyFont="1" applyBorder="1" applyAlignment="1">
      <alignment horizontal="left"/>
    </xf>
    <xf numFmtId="0" fontId="40" fillId="6" borderId="0" xfId="11" applyFont="1" applyFill="1" applyBorder="1" applyAlignment="1">
      <alignment horizontal="left"/>
    </xf>
    <xf numFmtId="0" fontId="69" fillId="6" borderId="0" xfId="11" applyFont="1" applyFill="1" applyBorder="1" applyAlignment="1">
      <alignment horizontal="left"/>
    </xf>
    <xf numFmtId="0" fontId="69" fillId="0" borderId="0" xfId="11" applyFont="1" applyBorder="1" applyAlignment="1">
      <alignment horizontal="left"/>
    </xf>
    <xf numFmtId="0" fontId="69" fillId="0" borderId="0" xfId="11" applyFont="1" applyFill="1" applyAlignment="1">
      <alignment horizontal="left"/>
    </xf>
    <xf numFmtId="0" fontId="69" fillId="0" borderId="0" xfId="11" applyFont="1" applyFill="1" applyBorder="1" applyAlignment="1">
      <alignment horizontal="left"/>
    </xf>
    <xf numFmtId="0" fontId="69" fillId="0" borderId="0" xfId="11" applyFont="1"/>
    <xf numFmtId="0" fontId="69" fillId="6" borderId="0" xfId="11" applyFont="1" applyFill="1"/>
    <xf numFmtId="0" fontId="70" fillId="6" borderId="0" xfId="11" applyFont="1" applyFill="1" applyBorder="1" applyAlignment="1">
      <alignment horizontal="left"/>
    </xf>
    <xf numFmtId="0" fontId="71" fillId="2" borderId="1" xfId="0" applyFont="1" applyFill="1" applyBorder="1" applyAlignment="1">
      <alignment horizontal="left"/>
    </xf>
    <xf numFmtId="3" fontId="71" fillId="0" borderId="1" xfId="0" applyNumberFormat="1" applyFont="1" applyBorder="1" applyAlignment="1">
      <alignment horizontal="left"/>
    </xf>
    <xf numFmtId="4" fontId="71" fillId="0" borderId="1" xfId="0" applyNumberFormat="1" applyFont="1" applyBorder="1" applyAlignment="1">
      <alignment horizontal="left"/>
    </xf>
    <xf numFmtId="0" fontId="71" fillId="0" borderId="1" xfId="0" applyFont="1" applyBorder="1" applyAlignment="1">
      <alignment horizontal="left"/>
    </xf>
    <xf numFmtId="0" fontId="72" fillId="0" borderId="1" xfId="0" applyFont="1" applyBorder="1" applyAlignment="1">
      <alignment horizontal="left"/>
    </xf>
    <xf numFmtId="166" fontId="67" fillId="0" borderId="1" xfId="0" applyNumberFormat="1" applyFont="1" applyBorder="1" applyAlignment="1">
      <alignment horizontal="left"/>
    </xf>
    <xf numFmtId="9" fontId="67" fillId="0" borderId="1" xfId="0" applyNumberFormat="1" applyFont="1" applyBorder="1" applyAlignment="1">
      <alignment horizontal="left"/>
    </xf>
    <xf numFmtId="166" fontId="72" fillId="0" borderId="1" xfId="0" applyNumberFormat="1" applyFont="1" applyBorder="1" applyAlignment="1">
      <alignment horizontal="left"/>
    </xf>
    <xf numFmtId="0" fontId="62" fillId="0" borderId="0" xfId="0" applyFont="1"/>
    <xf numFmtId="169" fontId="23" fillId="8" borderId="0" xfId="0" applyNumberFormat="1" applyFont="1" applyFill="1" applyBorder="1" applyAlignment="1" applyProtection="1">
      <alignment horizontal="center" vertical="center" wrapText="1"/>
    </xf>
    <xf numFmtId="169" fontId="23" fillId="8" borderId="15" xfId="0" applyNumberFormat="1" applyFont="1" applyFill="1" applyBorder="1" applyAlignment="1" applyProtection="1">
      <alignment horizontal="center" vertical="center" wrapText="1"/>
    </xf>
    <xf numFmtId="0" fontId="25" fillId="0" borderId="0" xfId="0" applyNumberFormat="1" applyFont="1" applyBorder="1" applyAlignment="1">
      <alignment horizontal="center" vertical="center"/>
    </xf>
    <xf numFmtId="9" fontId="20" fillId="0" borderId="0" xfId="22" applyFont="1" applyBorder="1" applyAlignment="1">
      <alignment horizontal="right" vertical="center"/>
    </xf>
    <xf numFmtId="164" fontId="20" fillId="7" borderId="0" xfId="11" applyNumberFormat="1" applyFont="1" applyFill="1" applyAlignment="1">
      <alignment horizontal="right"/>
    </xf>
    <xf numFmtId="0" fontId="40" fillId="7" borderId="0" xfId="11" applyFont="1" applyFill="1" applyBorder="1" applyAlignment="1">
      <alignment horizontal="center"/>
    </xf>
    <xf numFmtId="0" fontId="24" fillId="7" borderId="0" xfId="11" applyFont="1" applyFill="1" applyBorder="1" applyAlignment="1">
      <alignment horizontal="center"/>
    </xf>
    <xf numFmtId="0" fontId="40" fillId="6" borderId="0" xfId="11" applyFont="1" applyFill="1" applyBorder="1" applyAlignment="1">
      <alignment horizontal="left" wrapText="1"/>
    </xf>
    <xf numFmtId="0" fontId="5" fillId="6" borderId="0" xfId="3" applyFill="1" applyAlignment="1" applyProtection="1">
      <alignment horizontal="center"/>
    </xf>
    <xf numFmtId="0" fontId="0" fillId="0" borderId="46" xfId="2" quotePrefix="1" applyNumberFormat="1" applyFont="1" applyFill="1" applyBorder="1" applyAlignment="1">
      <alignment horizontal="center" vertical="center" wrapText="1"/>
    </xf>
    <xf numFmtId="0" fontId="0" fillId="0" borderId="32" xfId="2" quotePrefix="1" applyNumberFormat="1" applyFont="1" applyFill="1" applyBorder="1" applyAlignment="1">
      <alignment horizontal="center" vertical="center" wrapText="1"/>
    </xf>
    <xf numFmtId="0" fontId="6" fillId="7" borderId="46" xfId="2" quotePrefix="1" applyNumberFormat="1" applyFont="1" applyFill="1" applyBorder="1" applyAlignment="1">
      <alignment horizontal="center" vertical="center" wrapText="1"/>
    </xf>
    <xf numFmtId="0" fontId="6" fillId="7" borderId="28" xfId="21" quotePrefix="1" applyNumberFormat="1" applyFont="1" applyFill="1" applyBorder="1" applyAlignment="1">
      <alignment horizontal="center" vertical="center" wrapText="1"/>
    </xf>
    <xf numFmtId="0" fontId="6" fillId="0" borderId="28" xfId="21" quotePrefix="1" applyNumberFormat="1" applyFont="1" applyBorder="1" applyAlignment="1">
      <alignment horizontal="center" vertical="center" wrapText="1"/>
    </xf>
    <xf numFmtId="0" fontId="6" fillId="0" borderId="46" xfId="21" quotePrefix="1" applyNumberFormat="1" applyFont="1" applyBorder="1" applyAlignment="1">
      <alignment horizontal="center" vertical="center" wrapText="1"/>
    </xf>
    <xf numFmtId="0" fontId="6" fillId="0" borderId="20" xfId="21" quotePrefix="1" applyNumberFormat="1" applyFont="1" applyBorder="1" applyAlignment="1">
      <alignment horizontal="center" vertical="center" wrapText="1"/>
    </xf>
    <xf numFmtId="0" fontId="0" fillId="0" borderId="58" xfId="2" quotePrefix="1" applyNumberFormat="1" applyFont="1" applyFill="1" applyBorder="1" applyAlignment="1">
      <alignment horizontal="center" vertical="center" wrapText="1"/>
    </xf>
    <xf numFmtId="0" fontId="6" fillId="0" borderId="24" xfId="0" applyFont="1" applyBorder="1" applyAlignment="1">
      <alignment horizontal="center" vertical="center"/>
    </xf>
    <xf numFmtId="3" fontId="6" fillId="0" borderId="24"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0" fontId="6" fillId="0" borderId="11" xfId="1" quotePrefix="1"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31" xfId="0" applyFont="1" applyBorder="1" applyAlignment="1" applyProtection="1">
      <alignment horizontal="center" vertical="center" wrapText="1"/>
      <protection locked="0"/>
    </xf>
    <xf numFmtId="171" fontId="6" fillId="0" borderId="11" xfId="20" quotePrefix="1" applyNumberFormat="1" applyFont="1" applyBorder="1" applyAlignment="1">
      <alignment vertical="top"/>
    </xf>
    <xf numFmtId="0" fontId="61" fillId="0" borderId="0" xfId="0" applyFont="1" applyAlignment="1">
      <alignment wrapText="1"/>
    </xf>
    <xf numFmtId="0" fontId="61" fillId="0" borderId="0" xfId="0" applyFont="1" applyAlignment="1">
      <alignment vertical="top" wrapText="1"/>
    </xf>
    <xf numFmtId="0" fontId="34" fillId="6" borderId="0" xfId="11" applyFont="1" applyFill="1" applyBorder="1" applyAlignment="1">
      <alignment horizontal="left"/>
    </xf>
    <xf numFmtId="0" fontId="51" fillId="6" borderId="0" xfId="11" applyFont="1" applyFill="1" applyBorder="1" applyAlignment="1">
      <alignment horizontal="left"/>
    </xf>
    <xf numFmtId="0" fontId="34" fillId="6" borderId="0" xfId="11" applyFont="1" applyFill="1" applyBorder="1" applyAlignment="1">
      <alignment horizontal="left" wrapText="1"/>
    </xf>
    <xf numFmtId="0" fontId="23" fillId="6" borderId="0" xfId="11" applyFont="1" applyFill="1" applyBorder="1" applyAlignment="1">
      <alignment horizontal="center" wrapText="1"/>
    </xf>
    <xf numFmtId="0" fontId="34" fillId="6" borderId="0" xfId="11" applyFont="1" applyFill="1" applyBorder="1" applyAlignment="1">
      <alignment horizontal="left"/>
    </xf>
    <xf numFmtId="0" fontId="51" fillId="6" borderId="0" xfId="11" applyFont="1" applyFill="1" applyBorder="1" applyAlignment="1">
      <alignment horizontal="left"/>
    </xf>
    <xf numFmtId="0" fontId="34" fillId="6" borderId="0" xfId="11" applyFont="1" applyFill="1" applyBorder="1" applyAlignment="1">
      <alignment horizontal="left" wrapText="1"/>
    </xf>
    <xf numFmtId="4" fontId="20" fillId="0" borderId="1" xfId="11" applyNumberFormat="1" applyFont="1" applyBorder="1" applyAlignment="1">
      <alignment horizontal="right"/>
    </xf>
    <xf numFmtId="165" fontId="20" fillId="6" borderId="1" xfId="11" applyNumberFormat="1" applyFont="1" applyFill="1" applyBorder="1" applyAlignment="1">
      <alignment horizontal="right"/>
    </xf>
    <xf numFmtId="0" fontId="7" fillId="0" borderId="0" xfId="7"/>
    <xf numFmtId="0" fontId="36" fillId="3" borderId="1" xfId="11" applyFont="1" applyFill="1" applyBorder="1" applyAlignment="1"/>
    <xf numFmtId="0" fontId="20" fillId="0" borderId="1" xfId="11" applyFont="1" applyBorder="1" applyAlignment="1">
      <alignment horizontal="right"/>
    </xf>
    <xf numFmtId="0" fontId="20" fillId="0" borderId="1" xfId="11" applyFont="1" applyBorder="1" applyAlignment="1">
      <alignment horizontal="center"/>
    </xf>
    <xf numFmtId="0" fontId="20" fillId="0" borderId="1" xfId="11" applyFont="1" applyBorder="1" applyAlignment="1">
      <alignment horizontal="left" wrapText="1"/>
    </xf>
    <xf numFmtId="165" fontId="20" fillId="0" borderId="1" xfId="11" applyNumberFormat="1" applyFont="1" applyFill="1" applyBorder="1" applyAlignment="1">
      <alignment horizontal="right"/>
    </xf>
    <xf numFmtId="165" fontId="4" fillId="0" borderId="1" xfId="11" applyNumberFormat="1" applyFont="1" applyFill="1" applyBorder="1" applyAlignment="1">
      <alignment horizontal="right"/>
    </xf>
    <xf numFmtId="0" fontId="37" fillId="0" borderId="1" xfId="7" applyFont="1" applyFill="1" applyBorder="1" applyAlignment="1">
      <alignment horizontal="left" vertical="top" wrapText="1"/>
    </xf>
    <xf numFmtId="4" fontId="23" fillId="0" borderId="1" xfId="11" applyNumberFormat="1" applyFont="1" applyBorder="1" applyAlignment="1">
      <alignment horizontal="right"/>
    </xf>
    <xf numFmtId="0" fontId="23" fillId="0" borderId="1" xfId="11" applyFont="1" applyBorder="1" applyAlignment="1"/>
    <xf numFmtId="9" fontId="20" fillId="0" borderId="1" xfId="11" applyNumberFormat="1" applyFont="1" applyFill="1" applyBorder="1" applyAlignment="1">
      <alignment horizontal="right"/>
    </xf>
    <xf numFmtId="4" fontId="23" fillId="0" borderId="1" xfId="11" applyNumberFormat="1" applyFont="1" applyFill="1" applyBorder="1" applyAlignment="1">
      <alignment horizontal="right"/>
    </xf>
    <xf numFmtId="165" fontId="23" fillId="0" borderId="1" xfId="11" applyNumberFormat="1" applyFont="1" applyFill="1" applyBorder="1" applyAlignment="1">
      <alignment horizontal="right"/>
    </xf>
    <xf numFmtId="4" fontId="20" fillId="0" borderId="1" xfId="11" applyNumberFormat="1" applyFont="1" applyFill="1" applyBorder="1" applyAlignment="1">
      <alignment horizontal="right"/>
    </xf>
    <xf numFmtId="0" fontId="23" fillId="0" borderId="1" xfId="11" applyFont="1" applyBorder="1" applyAlignment="1">
      <alignment horizontal="left"/>
    </xf>
    <xf numFmtId="0" fontId="20" fillId="0" borderId="1" xfId="11" applyFont="1" applyBorder="1" applyAlignment="1">
      <alignment horizontal="left"/>
    </xf>
    <xf numFmtId="0" fontId="38" fillId="0" borderId="1" xfId="11" applyFont="1" applyBorder="1" applyAlignment="1">
      <alignment horizontal="center" wrapText="1"/>
    </xf>
    <xf numFmtId="0" fontId="20" fillId="0" borderId="1" xfId="11" applyFont="1" applyFill="1" applyBorder="1" applyAlignment="1">
      <alignment horizontal="center"/>
    </xf>
    <xf numFmtId="0" fontId="39" fillId="0" borderId="1" xfId="11" applyFont="1" applyFill="1" applyBorder="1" applyAlignment="1"/>
    <xf numFmtId="0" fontId="20" fillId="0" borderId="1" xfId="11" applyFont="1" applyFill="1" applyBorder="1" applyAlignment="1"/>
    <xf numFmtId="0" fontId="77" fillId="0" borderId="1" xfId="23" applyBorder="1" applyAlignment="1">
      <alignment horizontal="center"/>
    </xf>
    <xf numFmtId="0" fontId="77" fillId="0" borderId="1" xfId="23" applyBorder="1"/>
    <xf numFmtId="0" fontId="77" fillId="0" borderId="1" xfId="23" applyBorder="1" applyAlignment="1">
      <alignment horizontal="right" vertical="center"/>
    </xf>
    <xf numFmtId="0" fontId="41" fillId="0" borderId="1" xfId="11" applyFont="1" applyFill="1" applyBorder="1" applyAlignment="1"/>
    <xf numFmtId="8" fontId="23" fillId="6" borderId="1" xfId="11" applyNumberFormat="1" applyFont="1" applyFill="1" applyBorder="1"/>
    <xf numFmtId="0" fontId="41" fillId="0" borderId="1" xfId="0" applyFont="1" applyBorder="1" applyAlignment="1"/>
    <xf numFmtId="0" fontId="6" fillId="0" borderId="1" xfId="11" applyBorder="1" applyAlignment="1">
      <alignment horizontal="center"/>
    </xf>
    <xf numFmtId="0" fontId="6" fillId="0" borderId="1" xfId="11" applyBorder="1"/>
    <xf numFmtId="0" fontId="6" fillId="0" borderId="1" xfId="11" applyFont="1" applyBorder="1"/>
    <xf numFmtId="0" fontId="6" fillId="0" borderId="1" xfId="11" applyBorder="1" applyAlignment="1">
      <alignment wrapText="1"/>
    </xf>
    <xf numFmtId="0" fontId="0" fillId="0" borderId="1" xfId="0" applyBorder="1"/>
    <xf numFmtId="0" fontId="7" fillId="0" borderId="1" xfId="7" applyBorder="1"/>
    <xf numFmtId="0" fontId="7" fillId="0" borderId="1" xfId="7" applyBorder="1" applyAlignment="1">
      <alignment horizontal="right" vertical="center"/>
    </xf>
    <xf numFmtId="0" fontId="6" fillId="0" borderId="1" xfId="0" applyFont="1" applyBorder="1"/>
    <xf numFmtId="0" fontId="0" fillId="0" borderId="1" xfId="0" applyBorder="1" applyAlignment="1">
      <alignment wrapText="1"/>
    </xf>
    <xf numFmtId="8" fontId="4" fillId="6" borderId="1" xfId="11" applyNumberFormat="1" applyFont="1" applyFill="1" applyBorder="1"/>
    <xf numFmtId="0" fontId="20" fillId="0" borderId="0" xfId="11" applyFont="1" applyAlignment="1"/>
    <xf numFmtId="0" fontId="5" fillId="0" borderId="0" xfId="3" applyAlignment="1" applyProtection="1"/>
    <xf numFmtId="4" fontId="20" fillId="0" borderId="0" xfId="11" applyNumberFormat="1" applyFont="1" applyAlignment="1">
      <alignment horizontal="right"/>
    </xf>
    <xf numFmtId="0" fontId="20" fillId="0" borderId="0" xfId="11" applyFont="1"/>
    <xf numFmtId="0" fontId="20" fillId="0" borderId="0" xfId="11" applyFont="1" applyAlignment="1">
      <alignment horizontal="right"/>
    </xf>
    <xf numFmtId="0" fontId="20" fillId="0" borderId="0" xfId="11" applyFont="1" applyAlignment="1">
      <alignment horizontal="left"/>
    </xf>
    <xf numFmtId="0" fontId="20" fillId="0" borderId="0" xfId="11" applyFont="1" applyAlignment="1">
      <alignment wrapText="1"/>
    </xf>
    <xf numFmtId="0" fontId="20" fillId="0" borderId="0" xfId="11" applyFont="1" applyAlignment="1">
      <alignment horizontal="center"/>
    </xf>
    <xf numFmtId="4" fontId="20" fillId="0" borderId="0" xfId="11" applyNumberFormat="1" applyFont="1" applyBorder="1" applyAlignment="1">
      <alignment horizontal="right"/>
    </xf>
    <xf numFmtId="8" fontId="79" fillId="6" borderId="1" xfId="11" applyNumberFormat="1" applyFont="1" applyFill="1" applyBorder="1"/>
    <xf numFmtId="0" fontId="38" fillId="0" borderId="0" xfId="11" applyFont="1" applyBorder="1" applyAlignment="1">
      <alignment horizontal="center" wrapText="1"/>
    </xf>
    <xf numFmtId="4" fontId="41" fillId="0" borderId="1" xfId="11" applyNumberFormat="1" applyFont="1" applyBorder="1" applyAlignment="1">
      <alignment horizontal="center"/>
    </xf>
    <xf numFmtId="165" fontId="41" fillId="6" borderId="1" xfId="11" applyNumberFormat="1" applyFont="1" applyFill="1" applyBorder="1" applyAlignment="1">
      <alignment horizontal="center"/>
    </xf>
    <xf numFmtId="165" fontId="23" fillId="6" borderId="0" xfId="11" applyNumberFormat="1" applyFont="1" applyFill="1" applyBorder="1" applyAlignment="1">
      <alignment horizontal="right"/>
    </xf>
    <xf numFmtId="0" fontId="34" fillId="6" borderId="0" xfId="11" applyFont="1" applyFill="1" applyBorder="1" applyAlignment="1"/>
    <xf numFmtId="0" fontId="52" fillId="0" borderId="0" xfId="11" applyFont="1" applyFill="1" applyBorder="1" applyAlignment="1">
      <alignment horizontal="center" wrapText="1"/>
    </xf>
    <xf numFmtId="4" fontId="23" fillId="6" borderId="0" xfId="11" applyNumberFormat="1" applyFont="1" applyFill="1" applyBorder="1" applyAlignment="1">
      <alignment horizontal="right"/>
    </xf>
    <xf numFmtId="0" fontId="23" fillId="0" borderId="0" xfId="11" applyFont="1" applyBorder="1"/>
    <xf numFmtId="0" fontId="20" fillId="0" borderId="5" xfId="11" applyFont="1" applyFill="1" applyBorder="1" applyAlignment="1">
      <alignment horizontal="center" wrapText="1"/>
    </xf>
    <xf numFmtId="0" fontId="23" fillId="6" borderId="0" xfId="11" applyFont="1" applyFill="1" applyBorder="1" applyAlignment="1"/>
    <xf numFmtId="0" fontId="23" fillId="6" borderId="0" xfId="11" applyFont="1" applyFill="1" applyBorder="1" applyAlignment="1">
      <alignment horizontal="right"/>
    </xf>
    <xf numFmtId="0" fontId="23" fillId="6" borderId="0" xfId="12" applyFont="1" applyFill="1" applyBorder="1" applyAlignment="1" applyProtection="1">
      <alignment horizontal="left"/>
    </xf>
    <xf numFmtId="0" fontId="23" fillId="6" borderId="0" xfId="11" applyFont="1" applyFill="1" applyBorder="1" applyAlignment="1">
      <alignment horizontal="center"/>
    </xf>
    <xf numFmtId="0" fontId="42" fillId="0" borderId="0" xfId="11" applyFont="1" applyFill="1" applyAlignment="1">
      <alignment horizontal="center" wrapText="1"/>
    </xf>
    <xf numFmtId="9" fontId="6" fillId="0" borderId="1" xfId="0" applyNumberFormat="1" applyFont="1" applyBorder="1" applyAlignment="1">
      <alignment horizontal="center" vertical="center"/>
    </xf>
    <xf numFmtId="9" fontId="6" fillId="0" borderId="29"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0" fillId="0" borderId="29" xfId="0" applyNumberFormat="1" applyBorder="1" applyAlignment="1" applyProtection="1">
      <alignment horizontal="center" vertical="center"/>
      <protection locked="0"/>
    </xf>
    <xf numFmtId="3" fontId="0" fillId="7" borderId="29" xfId="0" applyNumberFormat="1" applyFill="1" applyBorder="1" applyAlignment="1" applyProtection="1">
      <alignment horizontal="center" vertical="center"/>
      <protection locked="0"/>
    </xf>
    <xf numFmtId="3" fontId="6" fillId="7" borderId="29" xfId="0" applyNumberFormat="1" applyFont="1" applyFill="1" applyBorder="1" applyAlignment="1">
      <alignment horizontal="center" vertical="center"/>
    </xf>
    <xf numFmtId="9" fontId="6" fillId="7" borderId="29" xfId="0" applyNumberFormat="1" applyFont="1" applyFill="1" applyBorder="1" applyAlignment="1">
      <alignment horizontal="center" vertical="center"/>
    </xf>
    <xf numFmtId="172" fontId="0" fillId="7" borderId="28" xfId="21" quotePrefix="1" applyNumberFormat="1" applyFont="1" applyFill="1" applyBorder="1" applyAlignment="1">
      <alignment horizontal="center" vertical="top"/>
    </xf>
    <xf numFmtId="172" fontId="0" fillId="0" borderId="46" xfId="21" quotePrefix="1" applyNumberFormat="1" applyFont="1" applyBorder="1" applyAlignment="1">
      <alignment horizontal="center" vertical="center"/>
    </xf>
    <xf numFmtId="9" fontId="6" fillId="0" borderId="24" xfId="0" applyNumberFormat="1" applyFont="1" applyBorder="1" applyAlignment="1">
      <alignment horizontal="center" vertical="center"/>
    </xf>
    <xf numFmtId="3" fontId="0" fillId="0" borderId="1" xfId="0" applyNumberFormat="1" applyBorder="1" applyAlignment="1" applyProtection="1">
      <alignment horizontal="center" vertical="center"/>
      <protection locked="0"/>
    </xf>
    <xf numFmtId="0" fontId="40" fillId="6" borderId="0" xfId="11" applyFont="1" applyFill="1" applyBorder="1" applyAlignment="1">
      <alignment horizontal="left" wrapText="1"/>
    </xf>
    <xf numFmtId="4" fontId="20" fillId="0" borderId="0" xfId="0" applyNumberFormat="1" applyFont="1" applyAlignment="1">
      <alignment horizontal="right" vertical="center"/>
    </xf>
    <xf numFmtId="0" fontId="20" fillId="0" borderId="0" xfId="0" applyFont="1" applyAlignment="1">
      <alignment vertical="center"/>
    </xf>
    <xf numFmtId="0" fontId="6" fillId="0" borderId="14" xfId="0" applyFont="1" applyBorder="1" applyAlignment="1">
      <alignment horizontal="center" vertical="center"/>
    </xf>
    <xf numFmtId="0" fontId="6" fillId="0" borderId="14" xfId="0" applyNumberFormat="1" applyFont="1" applyBorder="1" applyAlignment="1">
      <alignment horizontal="center" vertical="center" wrapText="1"/>
    </xf>
    <xf numFmtId="8" fontId="6" fillId="0" borderId="14" xfId="0" applyNumberFormat="1" applyFont="1" applyBorder="1" applyAlignment="1">
      <alignment horizontal="right" vertical="center"/>
    </xf>
    <xf numFmtId="4" fontId="6" fillId="0" borderId="0" xfId="0" applyNumberFormat="1" applyFont="1" applyAlignment="1">
      <alignment horizontal="right"/>
    </xf>
    <xf numFmtId="0" fontId="6" fillId="0" borderId="0" xfId="0" applyFont="1" applyAlignment="1">
      <alignment horizontal="center"/>
    </xf>
    <xf numFmtId="0" fontId="6" fillId="0" borderId="0" xfId="0" applyFont="1" applyBorder="1" applyAlignment="1">
      <alignment horizontal="center" vertical="center"/>
    </xf>
    <xf numFmtId="3" fontId="6" fillId="0" borderId="14" xfId="0" applyNumberFormat="1" applyFont="1" applyBorder="1" applyAlignment="1">
      <alignment horizontal="right" vertical="center"/>
    </xf>
    <xf numFmtId="0" fontId="6" fillId="0" borderId="0" xfId="0" applyNumberFormat="1" applyFont="1" applyBorder="1" applyAlignment="1">
      <alignment horizontal="center" vertical="center"/>
    </xf>
    <xf numFmtId="0" fontId="6" fillId="0" borderId="62" xfId="0" applyNumberFormat="1" applyFont="1" applyBorder="1" applyAlignment="1">
      <alignment horizontal="center" vertical="center"/>
    </xf>
    <xf numFmtId="9" fontId="6" fillId="0" borderId="0" xfId="22" applyFont="1" applyBorder="1" applyAlignment="1">
      <alignment horizontal="right" vertical="center"/>
    </xf>
    <xf numFmtId="173" fontId="6" fillId="0" borderId="0" xfId="21" applyNumberFormat="1" applyFont="1" applyAlignment="1">
      <alignment horizontal="right" vertical="center"/>
    </xf>
    <xf numFmtId="173" fontId="6" fillId="0" borderId="0" xfId="21" applyNumberFormat="1" applyFont="1"/>
    <xf numFmtId="173" fontId="6" fillId="0" borderId="2" xfId="21" applyNumberFormat="1" applyFont="1" applyBorder="1" applyAlignment="1">
      <alignment horizontal="right" vertical="center"/>
    </xf>
    <xf numFmtId="173" fontId="6" fillId="0" borderId="2" xfId="21" applyNumberFormat="1" applyFont="1" applyBorder="1"/>
    <xf numFmtId="173" fontId="6" fillId="0" borderId="0" xfId="21" applyNumberFormat="1" applyFont="1" applyBorder="1" applyAlignment="1">
      <alignment horizontal="right" vertical="center"/>
    </xf>
    <xf numFmtId="0" fontId="73" fillId="7" borderId="0" xfId="0" applyFont="1" applyFill="1" applyBorder="1" applyAlignment="1">
      <alignment horizontal="center" wrapText="1"/>
    </xf>
    <xf numFmtId="0" fontId="73" fillId="0" borderId="0" xfId="0" applyFont="1" applyBorder="1" applyAlignment="1">
      <alignment vertical="center" wrapText="1"/>
    </xf>
    <xf numFmtId="0" fontId="73" fillId="0" borderId="0" xfId="0" applyFont="1" applyBorder="1" applyAlignment="1">
      <alignment horizontal="center" vertical="center" wrapText="1"/>
    </xf>
    <xf numFmtId="6" fontId="73" fillId="0" borderId="0" xfId="0" applyNumberFormat="1" applyFont="1" applyBorder="1" applyAlignment="1">
      <alignment horizontal="right" vertical="center" wrapText="1"/>
    </xf>
    <xf numFmtId="6" fontId="20" fillId="0" borderId="0" xfId="0" applyNumberFormat="1" applyFont="1" applyBorder="1" applyAlignment="1">
      <alignment vertical="center"/>
    </xf>
    <xf numFmtId="0" fontId="39" fillId="0" borderId="1" xfId="11" applyFont="1" applyFill="1" applyBorder="1" applyAlignment="1"/>
    <xf numFmtId="165" fontId="20" fillId="6" borderId="24" xfId="11" applyNumberFormat="1" applyFont="1" applyFill="1" applyBorder="1" applyAlignment="1">
      <alignment horizontal="center" vertical="center"/>
    </xf>
    <xf numFmtId="171" fontId="6" fillId="0" borderId="11" xfId="20" quotePrefix="1" applyNumberFormat="1" applyFont="1" applyBorder="1" applyAlignment="1">
      <alignment vertical="center"/>
    </xf>
    <xf numFmtId="0" fontId="7" fillId="0" borderId="1" xfId="23" applyFont="1" applyBorder="1"/>
    <xf numFmtId="2" fontId="23" fillId="6" borderId="24" xfId="11" applyNumberFormat="1" applyFont="1" applyFill="1" applyBorder="1" applyAlignment="1">
      <alignment horizontal="center" vertical="center"/>
    </xf>
    <xf numFmtId="2" fontId="20" fillId="0" borderId="1" xfId="11" applyNumberFormat="1" applyFont="1" applyBorder="1" applyAlignment="1">
      <alignment horizontal="right"/>
    </xf>
    <xf numFmtId="2" fontId="7" fillId="0" borderId="1" xfId="7" applyNumberFormat="1" applyBorder="1"/>
    <xf numFmtId="165" fontId="77" fillId="0" borderId="1" xfId="23" applyNumberFormat="1" applyBorder="1"/>
    <xf numFmtId="8" fontId="6" fillId="10" borderId="1" xfId="11" applyNumberFormat="1" applyFont="1" applyFill="1" applyBorder="1"/>
    <xf numFmtId="0" fontId="7" fillId="10" borderId="1" xfId="7" applyFill="1" applyBorder="1"/>
    <xf numFmtId="0" fontId="7" fillId="10" borderId="1" xfId="7" applyNumberFormat="1" applyFill="1" applyBorder="1" applyAlignment="1">
      <alignment horizontal="right" vertical="center"/>
    </xf>
    <xf numFmtId="0" fontId="19" fillId="0" borderId="2" xfId="11" applyFont="1" applyBorder="1" applyAlignment="1">
      <alignment horizontal="left"/>
    </xf>
    <xf numFmtId="0" fontId="34" fillId="6" borderId="0" xfId="11" applyFont="1" applyFill="1" applyBorder="1" applyAlignment="1">
      <alignment horizontal="left"/>
    </xf>
    <xf numFmtId="0" fontId="20" fillId="7" borderId="10" xfId="11" applyFont="1" applyFill="1" applyBorder="1" applyAlignment="1">
      <alignment horizontal="center"/>
    </xf>
    <xf numFmtId="0" fontId="20" fillId="7" borderId="3" xfId="11" applyFont="1" applyFill="1" applyBorder="1" applyAlignment="1">
      <alignment horizontal="center"/>
    </xf>
    <xf numFmtId="0" fontId="20" fillId="0" borderId="0" xfId="11" applyFont="1" applyBorder="1" applyAlignment="1">
      <alignment horizontal="center"/>
    </xf>
    <xf numFmtId="2" fontId="6" fillId="6" borderId="27" xfId="0" applyNumberFormat="1" applyFont="1" applyFill="1" applyBorder="1" applyAlignment="1">
      <alignment horizontal="center" vertical="center"/>
    </xf>
    <xf numFmtId="2" fontId="49" fillId="7" borderId="30" xfId="0" applyNumberFormat="1" applyFont="1" applyFill="1" applyBorder="1" applyAlignment="1">
      <alignment horizontal="center" vertical="center"/>
    </xf>
    <xf numFmtId="2" fontId="23" fillId="6" borderId="24" xfId="11" applyNumberFormat="1" applyFont="1" applyFill="1" applyBorder="1" applyAlignment="1">
      <alignment horizontal="center" vertical="center"/>
    </xf>
    <xf numFmtId="0" fontId="6" fillId="10" borderId="27" xfId="0" applyFont="1" applyFill="1" applyBorder="1" applyAlignment="1">
      <alignment horizontal="center" vertical="center"/>
    </xf>
    <xf numFmtId="0" fontId="49" fillId="10" borderId="30" xfId="0" applyFont="1" applyFill="1" applyBorder="1" applyAlignment="1">
      <alignment horizontal="center" vertical="center"/>
    </xf>
    <xf numFmtId="165" fontId="23" fillId="10" borderId="24" xfId="11" applyNumberFormat="1" applyFont="1" applyFill="1" applyBorder="1" applyAlignment="1">
      <alignment horizontal="center" vertical="center"/>
    </xf>
    <xf numFmtId="8" fontId="6" fillId="10" borderId="22" xfId="11" applyNumberFormat="1" applyFont="1" applyFill="1" applyBorder="1" applyAlignment="1">
      <alignment horizontal="center" vertical="center"/>
    </xf>
    <xf numFmtId="8" fontId="6" fillId="10" borderId="23" xfId="11" applyNumberFormat="1" applyFont="1" applyFill="1" applyBorder="1" applyAlignment="1">
      <alignment horizontal="center" vertical="center"/>
    </xf>
    <xf numFmtId="8" fontId="6" fillId="10" borderId="24" xfId="11" applyNumberFormat="1" applyFont="1" applyFill="1" applyBorder="1" applyAlignment="1">
      <alignment horizontal="center" vertical="center"/>
    </xf>
    <xf numFmtId="0" fontId="36" fillId="3" borderId="3" xfId="11" applyFont="1" applyFill="1" applyBorder="1" applyAlignment="1">
      <alignment wrapText="1"/>
    </xf>
    <xf numFmtId="0" fontId="39" fillId="0" borderId="1" xfId="11" applyFont="1" applyFill="1" applyBorder="1" applyAlignment="1"/>
    <xf numFmtId="0" fontId="0" fillId="0" borderId="0" xfId="0" applyAlignment="1">
      <alignment horizontal="center" wrapText="1"/>
    </xf>
    <xf numFmtId="0" fontId="36" fillId="3" borderId="3" xfId="11" applyFont="1" applyFill="1" applyBorder="1" applyAlignment="1">
      <alignment horizontal="center" wrapText="1"/>
    </xf>
    <xf numFmtId="7" fontId="77" fillId="0" borderId="22" xfId="23" applyNumberFormat="1" applyBorder="1" applyAlignment="1">
      <alignment horizontal="center" vertical="center"/>
    </xf>
    <xf numFmtId="7" fontId="77" fillId="0" borderId="23" xfId="23" applyNumberFormat="1" applyBorder="1" applyAlignment="1">
      <alignment horizontal="center" vertical="center"/>
    </xf>
    <xf numFmtId="7" fontId="77" fillId="0" borderId="24" xfId="23" applyNumberFormat="1" applyBorder="1" applyAlignment="1">
      <alignment horizontal="center" vertical="center"/>
    </xf>
    <xf numFmtId="165" fontId="20" fillId="6" borderId="22" xfId="11" applyNumberFormat="1" applyFont="1" applyFill="1" applyBorder="1" applyAlignment="1">
      <alignment horizontal="center" vertical="center"/>
    </xf>
    <xf numFmtId="165" fontId="20" fillId="6" borderId="23" xfId="11" applyNumberFormat="1" applyFont="1" applyFill="1" applyBorder="1" applyAlignment="1">
      <alignment horizontal="center" vertical="center"/>
    </xf>
    <xf numFmtId="165" fontId="20" fillId="6" borderId="24" xfId="11" applyNumberFormat="1" applyFont="1" applyFill="1" applyBorder="1" applyAlignment="1">
      <alignment horizontal="center" vertical="center"/>
    </xf>
    <xf numFmtId="2" fontId="49" fillId="7" borderId="5" xfId="0" applyNumberFormat="1" applyFont="1" applyFill="1" applyBorder="1" applyAlignment="1">
      <alignment horizontal="center" vertical="center"/>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9" xfId="0" applyFont="1" applyBorder="1" applyAlignment="1">
      <alignment horizontal="center" vertical="center" wrapText="1"/>
    </xf>
    <xf numFmtId="3" fontId="6" fillId="0" borderId="60" xfId="0" applyNumberFormat="1" applyFont="1" applyBorder="1" applyAlignment="1">
      <alignment horizontal="center" vertical="center" wrapText="1"/>
    </xf>
    <xf numFmtId="3" fontId="6" fillId="0" borderId="59" xfId="0" applyNumberFormat="1" applyFont="1" applyBorder="1" applyAlignment="1">
      <alignment horizontal="center" vertical="center" wrapText="1"/>
    </xf>
    <xf numFmtId="0" fontId="6" fillId="0" borderId="30" xfId="0" applyFont="1" applyBorder="1" applyAlignment="1">
      <alignment horizontal="center" vertical="center"/>
    </xf>
    <xf numFmtId="0" fontId="6" fillId="0" borderId="32" xfId="0" applyFont="1" applyBorder="1" applyAlignment="1">
      <alignment horizontal="center" vertical="center"/>
    </xf>
    <xf numFmtId="0" fontId="6" fillId="0" borderId="38" xfId="0" applyFont="1" applyBorder="1" applyAlignment="1">
      <alignment horizontal="center" vertical="center"/>
    </xf>
    <xf numFmtId="0" fontId="49" fillId="0" borderId="27" xfId="0" applyFont="1" applyBorder="1" applyAlignment="1">
      <alignment horizontal="center" vertical="center"/>
    </xf>
    <xf numFmtId="0" fontId="49" fillId="0" borderId="23" xfId="0" applyFont="1" applyBorder="1" applyAlignment="1">
      <alignment horizontal="center" vertical="center"/>
    </xf>
    <xf numFmtId="0" fontId="0" fillId="0" borderId="41" xfId="21" quotePrefix="1" applyNumberFormat="1" applyFont="1" applyBorder="1" applyAlignment="1">
      <alignment vertical="center" wrapText="1"/>
    </xf>
    <xf numFmtId="0" fontId="0" fillId="0" borderId="42" xfId="21" quotePrefix="1" applyNumberFormat="1" applyFont="1" applyBorder="1" applyAlignment="1">
      <alignment vertical="center" wrapText="1"/>
    </xf>
    <xf numFmtId="0" fontId="0" fillId="0" borderId="43" xfId="21" quotePrefix="1" applyNumberFormat="1" applyFont="1" applyBorder="1" applyAlignment="1">
      <alignment vertical="center" wrapText="1"/>
    </xf>
    <xf numFmtId="0" fontId="0" fillId="0" borderId="44" xfId="21" quotePrefix="1" applyNumberFormat="1" applyFont="1" applyBorder="1" applyAlignment="1">
      <alignment vertical="center" wrapText="1"/>
    </xf>
    <xf numFmtId="0" fontId="6" fillId="0" borderId="27"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34" xfId="0" applyFont="1" applyBorder="1" applyAlignment="1">
      <alignment horizontal="center" vertical="center" wrapText="1"/>
    </xf>
    <xf numFmtId="0" fontId="6" fillId="6" borderId="34" xfId="0" applyFont="1" applyFill="1" applyBorder="1" applyAlignment="1">
      <alignment horizontal="center" vertical="center"/>
    </xf>
    <xf numFmtId="0" fontId="6" fillId="0" borderId="27" xfId="0" applyFont="1" applyBorder="1" applyAlignment="1">
      <alignment horizontal="center" vertical="center"/>
    </xf>
    <xf numFmtId="0" fontId="6" fillId="0" borderId="34" xfId="0" applyFont="1" applyBorder="1" applyAlignment="1">
      <alignment horizontal="center" vertical="center"/>
    </xf>
    <xf numFmtId="0" fontId="53" fillId="0" borderId="29" xfId="3" quotePrefix="1" applyFont="1" applyBorder="1" applyAlignment="1" applyProtection="1">
      <alignment horizontal="left" vertical="center" wrapText="1"/>
      <protection locked="0"/>
    </xf>
    <xf numFmtId="0" fontId="0" fillId="0" borderId="29" xfId="0" applyBorder="1" applyAlignment="1">
      <alignment horizontal="left" vertical="center"/>
    </xf>
    <xf numFmtId="0" fontId="4" fillId="0" borderId="35" xfId="21" applyNumberFormat="1" applyFont="1" applyBorder="1" applyAlignment="1">
      <alignment horizontal="right" vertical="center" wrapText="1"/>
    </xf>
    <xf numFmtId="0" fontId="4" fillId="0" borderId="36" xfId="21" quotePrefix="1" applyNumberFormat="1" applyFont="1" applyBorder="1" applyAlignment="1">
      <alignment horizontal="right" vertical="center" wrapText="1"/>
    </xf>
    <xf numFmtId="0" fontId="6" fillId="6" borderId="23" xfId="0" applyFont="1" applyFill="1" applyBorder="1" applyAlignment="1">
      <alignment horizontal="center" vertical="center"/>
    </xf>
    <xf numFmtId="0" fontId="6" fillId="0" borderId="23" xfId="0" applyFont="1" applyBorder="1" applyAlignment="1">
      <alignment horizontal="center" vertical="center"/>
    </xf>
    <xf numFmtId="0" fontId="5" fillId="0" borderId="29" xfId="3" applyBorder="1" applyAlignment="1" applyProtection="1">
      <alignment horizontal="left" vertical="center" wrapText="1"/>
      <protection locked="0"/>
    </xf>
    <xf numFmtId="0" fontId="0" fillId="0" borderId="47" xfId="21" quotePrefix="1" applyNumberFormat="1" applyFont="1" applyBorder="1" applyAlignment="1">
      <alignment horizontal="left" vertical="center" wrapText="1"/>
    </xf>
    <xf numFmtId="0" fontId="0" fillId="0" borderId="13" xfId="21" quotePrefix="1" applyNumberFormat="1" applyFont="1" applyBorder="1" applyAlignment="1">
      <alignment horizontal="left" vertical="center" wrapText="1"/>
    </xf>
    <xf numFmtId="0" fontId="4" fillId="0" borderId="21" xfId="21" applyNumberFormat="1" applyFont="1" applyBorder="1" applyAlignment="1">
      <alignment horizontal="right" vertical="center" wrapText="1"/>
    </xf>
    <xf numFmtId="0" fontId="4" fillId="0" borderId="12" xfId="21" quotePrefix="1" applyNumberFormat="1" applyFont="1" applyBorder="1" applyAlignment="1">
      <alignment horizontal="right" vertical="center" wrapText="1"/>
    </xf>
    <xf numFmtId="0" fontId="5" fillId="7" borderId="29" xfId="3" quotePrefix="1" applyFill="1" applyBorder="1" applyAlignment="1" applyProtection="1">
      <alignment horizontal="left" vertical="center" wrapText="1"/>
      <protection locked="0"/>
    </xf>
    <xf numFmtId="0" fontId="0" fillId="7" borderId="29" xfId="0" applyFill="1" applyBorder="1" applyAlignment="1">
      <alignment horizontal="left" vertical="center"/>
    </xf>
    <xf numFmtId="0" fontId="49" fillId="0" borderId="30" xfId="0" applyFont="1" applyBorder="1" applyAlignment="1">
      <alignment horizontal="center" vertical="center"/>
    </xf>
    <xf numFmtId="0" fontId="49" fillId="0" borderId="32" xfId="0" applyFont="1" applyBorder="1" applyAlignment="1">
      <alignment horizontal="center" vertical="center"/>
    </xf>
    <xf numFmtId="0" fontId="49" fillId="0" borderId="38" xfId="0" applyFont="1" applyBorder="1" applyAlignment="1">
      <alignment horizontal="center" vertical="center"/>
    </xf>
    <xf numFmtId="0" fontId="5" fillId="7" borderId="29" xfId="3" applyFill="1" applyBorder="1" applyAlignment="1" applyProtection="1">
      <alignment horizontal="left" vertical="center" wrapText="1"/>
      <protection locked="0"/>
    </xf>
    <xf numFmtId="0" fontId="49" fillId="0" borderId="27" xfId="0" applyFont="1" applyBorder="1" applyAlignment="1">
      <alignment horizontal="center" vertical="center" wrapText="1"/>
    </xf>
    <xf numFmtId="0" fontId="49" fillId="0" borderId="34" xfId="0" applyFont="1" applyBorder="1" applyAlignment="1">
      <alignment horizontal="center" vertical="center" wrapText="1"/>
    </xf>
    <xf numFmtId="0" fontId="40" fillId="6" borderId="0" xfId="11" applyFont="1" applyFill="1" applyBorder="1" applyAlignment="1">
      <alignment horizontal="left" wrapText="1"/>
    </xf>
    <xf numFmtId="0" fontId="4" fillId="0" borderId="25" xfId="21" applyNumberFormat="1" applyFont="1" applyBorder="1" applyAlignment="1">
      <alignment horizontal="right" vertical="center" wrapText="1"/>
    </xf>
    <xf numFmtId="0" fontId="4" fillId="0" borderId="3" xfId="21" quotePrefix="1" applyNumberFormat="1" applyFont="1" applyBorder="1" applyAlignment="1">
      <alignment horizontal="right" vertical="center" wrapText="1"/>
    </xf>
    <xf numFmtId="0" fontId="0" fillId="0" borderId="21" xfId="21" quotePrefix="1" applyNumberFormat="1" applyFont="1" applyBorder="1" applyAlignment="1">
      <alignment vertical="center" wrapText="1"/>
    </xf>
    <xf numFmtId="0" fontId="0" fillId="0" borderId="12" xfId="21" quotePrefix="1" applyNumberFormat="1" applyFont="1" applyBorder="1" applyAlignment="1">
      <alignment vertical="center" wrapText="1"/>
    </xf>
    <xf numFmtId="0" fontId="5" fillId="0" borderId="24" xfId="3" applyBorder="1" applyAlignment="1" applyProtection="1">
      <alignment horizontal="left" vertical="center" wrapText="1"/>
      <protection locked="0"/>
    </xf>
    <xf numFmtId="0" fontId="0" fillId="0" borderId="24" xfId="0" applyBorder="1" applyAlignment="1">
      <alignment horizontal="left" vertical="center"/>
    </xf>
    <xf numFmtId="0" fontId="11" fillId="7" borderId="10" xfId="0" applyFont="1" applyFill="1" applyBorder="1" applyAlignment="1">
      <alignment horizontal="center"/>
    </xf>
    <xf numFmtId="0" fontId="11" fillId="7" borderId="3" xfId="0" applyFont="1" applyFill="1" applyBorder="1" applyAlignment="1">
      <alignment horizontal="center"/>
    </xf>
    <xf numFmtId="0" fontId="6" fillId="6" borderId="24" xfId="0" applyFont="1" applyFill="1" applyBorder="1" applyAlignment="1">
      <alignment horizontal="center" vertical="center"/>
    </xf>
    <xf numFmtId="0" fontId="4" fillId="0" borderId="61" xfId="21" applyNumberFormat="1" applyFont="1" applyBorder="1" applyAlignment="1">
      <alignment horizontal="right" vertical="center" wrapText="1"/>
    </xf>
    <xf numFmtId="0" fontId="4" fillId="0" borderId="39" xfId="21" quotePrefix="1" applyNumberFormat="1" applyFont="1" applyBorder="1" applyAlignment="1">
      <alignment horizontal="right" vertical="center" wrapText="1"/>
    </xf>
    <xf numFmtId="0" fontId="19" fillId="0" borderId="2" xfId="11" applyFont="1" applyBorder="1" applyAlignment="1">
      <alignment horizontal="center"/>
    </xf>
    <xf numFmtId="169" fontId="23" fillId="8" borderId="0" xfId="0" applyNumberFormat="1" applyFont="1" applyFill="1" applyBorder="1" applyAlignment="1" applyProtection="1">
      <alignment horizontal="center" vertical="center" wrapText="1"/>
    </xf>
    <xf numFmtId="169" fontId="23" fillId="8" borderId="15" xfId="0" applyNumberFormat="1" applyFont="1" applyFill="1" applyBorder="1" applyAlignment="1" applyProtection="1">
      <alignment horizontal="center" vertical="center" wrapText="1"/>
    </xf>
    <xf numFmtId="0" fontId="5" fillId="0" borderId="0" xfId="3" applyAlignment="1" applyProtection="1">
      <alignment horizontal="left"/>
    </xf>
    <xf numFmtId="0" fontId="24" fillId="7" borderId="16" xfId="0" applyFont="1" applyFill="1" applyBorder="1" applyAlignment="1">
      <alignment horizontal="left" vertical="center" wrapText="1"/>
    </xf>
    <xf numFmtId="0" fontId="24" fillId="7" borderId="17" xfId="0" applyFont="1" applyFill="1" applyBorder="1" applyAlignment="1">
      <alignment horizontal="left" vertical="center" wrapText="1"/>
    </xf>
    <xf numFmtId="0" fontId="24" fillId="7" borderId="18" xfId="0" applyFont="1" applyFill="1" applyBorder="1" applyAlignment="1">
      <alignment horizontal="left" vertical="center" wrapText="1"/>
    </xf>
    <xf numFmtId="168" fontId="23" fillId="8" borderId="0" xfId="0" applyNumberFormat="1" applyFont="1" applyFill="1" applyBorder="1" applyAlignment="1" applyProtection="1">
      <alignment horizontal="center" vertical="center" wrapText="1"/>
    </xf>
    <xf numFmtId="168" fontId="23" fillId="8" borderId="15" xfId="0" applyNumberFormat="1" applyFont="1" applyFill="1" applyBorder="1" applyAlignment="1" applyProtection="1">
      <alignment horizontal="center" vertical="center" wrapText="1"/>
    </xf>
    <xf numFmtId="0" fontId="23" fillId="8" borderId="0" xfId="0" applyFont="1" applyFill="1" applyBorder="1" applyAlignment="1" applyProtection="1">
      <alignment horizontal="center" vertical="center" wrapText="1"/>
    </xf>
    <xf numFmtId="0" fontId="23" fillId="8" borderId="15" xfId="0" applyFont="1" applyFill="1" applyBorder="1" applyAlignment="1" applyProtection="1">
      <alignment horizontal="center" vertical="center" wrapText="1"/>
    </xf>
    <xf numFmtId="0" fontId="20" fillId="7" borderId="10" xfId="0" applyFont="1" applyFill="1" applyBorder="1" applyAlignment="1">
      <alignment horizontal="center" wrapText="1"/>
    </xf>
    <xf numFmtId="0" fontId="20" fillId="7" borderId="3" xfId="0" applyFont="1" applyFill="1" applyBorder="1" applyAlignment="1">
      <alignment horizontal="center" wrapText="1"/>
    </xf>
    <xf numFmtId="0" fontId="20" fillId="0" borderId="1" xfId="11" applyFont="1" applyFill="1" applyBorder="1" applyAlignment="1">
      <alignment horizontal="left" wrapText="1"/>
    </xf>
    <xf numFmtId="0" fontId="20" fillId="0" borderId="0" xfId="11" applyFont="1" applyFill="1"/>
    <xf numFmtId="0" fontId="20" fillId="0" borderId="1" xfId="11" applyFont="1" applyFill="1" applyBorder="1" applyAlignment="1">
      <alignment horizontal="right"/>
    </xf>
    <xf numFmtId="0" fontId="20" fillId="0" borderId="1" xfId="11" applyFont="1" applyFill="1" applyBorder="1" applyAlignment="1">
      <alignment horizontal="left"/>
    </xf>
  </cellXfs>
  <cellStyles count="22">
    <cellStyle name="Comma" xfId="21"/>
    <cellStyle name="Currency" xfId="20"/>
    <cellStyle name="Hyperlink" xfId="3"/>
    <cellStyle name="Hyperlink 2" xfId="12"/>
    <cellStyle name="Hyperlink 3" xfId="15"/>
    <cellStyle name="Neutral 2" xfId="13"/>
    <cellStyle name="Normal" xfId="0" builtinId="0"/>
    <cellStyle name="Normal 12" xfId="4"/>
    <cellStyle name="Normal 2" xfId="5"/>
    <cellStyle name="Normal 2 2" xfId="10"/>
    <cellStyle name="Normal 2 3" xfId="16"/>
    <cellStyle name="Normal 3" xfId="6"/>
    <cellStyle name="Normal 3 2" xfId="11"/>
    <cellStyle name="Normal 3 3" xfId="17"/>
    <cellStyle name="Normal 4" xfId="7"/>
    <cellStyle name="Normal 5" xfId="23"/>
    <cellStyle name="Normal 7" xfId="8"/>
    <cellStyle name="Normal 8" xfId="9"/>
    <cellStyle name="Normal 9" xfId="19"/>
    <cellStyle name="Normal_AUTOload" xfId="18"/>
    <cellStyle name="Percent" xfId="22" builtinId="5"/>
    <cellStyle name="Style 1" xfId="1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2981325</xdr:colOff>
      <xdr:row>20</xdr:row>
      <xdr:rowOff>9525</xdr:rowOff>
    </xdr:from>
    <xdr:to>
      <xdr:col>0</xdr:col>
      <xdr:colOff>5095875</xdr:colOff>
      <xdr:row>31</xdr:row>
      <xdr:rowOff>28576</xdr:rowOff>
    </xdr:to>
    <xdr:pic>
      <xdr:nvPicPr>
        <xdr:cNvPr id="2" name="Picture 1" descr="HP_HiRes Logo"/>
        <xdr:cNvPicPr>
          <a:picLocks noChangeAspect="1" noChangeArrowheads="1"/>
        </xdr:cNvPicPr>
      </xdr:nvPicPr>
      <xdr:blipFill>
        <a:blip xmlns:r="http://schemas.openxmlformats.org/officeDocument/2006/relationships" r:embed="rId1" cstate="print"/>
        <a:srcRect/>
        <a:stretch>
          <a:fillRect/>
        </a:stretch>
      </xdr:blipFill>
      <xdr:spPr bwMode="auto">
        <a:xfrm>
          <a:off x="2981325" y="5286375"/>
          <a:ext cx="2114550" cy="211455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750094</xdr:colOff>
      <xdr:row>18</xdr:row>
      <xdr:rowOff>95250</xdr:rowOff>
    </xdr:from>
    <xdr:ext cx="2341562" cy="2722562"/>
    <xdr:sp macro="" textlink="">
      <xdr:nvSpPr>
        <xdr:cNvPr id="3" name="TextBox 2"/>
        <xdr:cNvSpPr txBox="1"/>
      </xdr:nvSpPr>
      <xdr:spPr>
        <a:xfrm>
          <a:off x="10977563" y="4917281"/>
          <a:ext cx="2341562" cy="2722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sz="1100"/>
        </a:p>
      </xdr:txBody>
    </xdr:sp>
    <xdr:clientData/>
  </xdr:oneCellAnchor>
  <xdr:twoCellAnchor>
    <xdr:from>
      <xdr:col>0</xdr:col>
      <xdr:colOff>0</xdr:colOff>
      <xdr:row>57</xdr:row>
      <xdr:rowOff>14287</xdr:rowOff>
    </xdr:from>
    <xdr:to>
      <xdr:col>6</xdr:col>
      <xdr:colOff>1535906</xdr:colOff>
      <xdr:row>57</xdr:row>
      <xdr:rowOff>1881187</xdr:rowOff>
    </xdr:to>
    <xdr:sp macro="" textlink="">
      <xdr:nvSpPr>
        <xdr:cNvPr id="5" name="TextBox 4"/>
        <xdr:cNvSpPr txBox="1"/>
      </xdr:nvSpPr>
      <xdr:spPr>
        <a:xfrm>
          <a:off x="0" y="11325225"/>
          <a:ext cx="9763125"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solidFill>
                <a:schemeClr val="dk1"/>
              </a:solidFill>
              <a:latin typeface="+mn-lt"/>
              <a:ea typeface="+mn-ea"/>
              <a:cs typeface="+mn-cs"/>
            </a:rPr>
            <a:t>HP P4000 G2 SANs listed</a:t>
          </a:r>
          <a:r>
            <a:rPr lang="en-US" sz="1200" baseline="0">
              <a:solidFill>
                <a:schemeClr val="dk1"/>
              </a:solidFill>
              <a:latin typeface="+mn-lt"/>
              <a:ea typeface="+mn-ea"/>
              <a:cs typeface="+mn-cs"/>
            </a:rPr>
            <a:t> below</a:t>
          </a:r>
          <a:r>
            <a:rPr lang="en-US" sz="1200">
              <a:solidFill>
                <a:schemeClr val="dk1"/>
              </a:solidFill>
              <a:latin typeface="+mn-lt"/>
              <a:ea typeface="+mn-ea"/>
              <a:cs typeface="+mn-cs"/>
            </a:rPr>
            <a:t>, provide a virtualized pool of storage resources to deliver enterprise SAN functionality that enhances virtual environments, simplifies management, and reduces costs. Easy to deploy, grow and maintain, HP P4000 G2 SANs ensure that critical business data remain available. The innovative approach to storage provides a unique data protection level across the entire SAN, reducing vulnerability without driving up costs the way traditional SANs can.  P4000 SANs scale capacity and performance linearly to seamlessly grow with your business. The P4000 portfolio has affordable enterprise functionality with a comprehensive feature set and simplified central management for all locations. Superior application availability and disaster recovery features are integrated into the P4000 SANs for automated failover/failback in any situation. P4000 SANs are optimized for virtualized environments with VMware ESX/ESXi &amp; Microsoft Hyper-V integration and offer continuous data availability to users and applications that meets demand on-the-fly.  </a:t>
          </a: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latin typeface="+mn-lt"/>
              <a:ea typeface="+mn-ea"/>
              <a:cs typeface="+mn-cs"/>
            </a:rPr>
            <a:t>URL:  </a:t>
          </a:r>
          <a:r>
            <a:rPr lang="en-US" sz="1200" u="sng">
              <a:solidFill>
                <a:schemeClr val="dk1"/>
              </a:solidFill>
              <a:latin typeface="+mn-lt"/>
              <a:ea typeface="+mn-ea"/>
              <a:cs typeface="+mn-cs"/>
              <a:hlinkClick xmlns:r="http://schemas.openxmlformats.org/officeDocument/2006/relationships" r:id=""/>
            </a:rPr>
            <a:t>http://h10010.www1.hp.com/wwpc/us/en/sm/WF05a/12169-304616-3930449-3930449-3930449-4118659.html?dnr=1</a:t>
          </a:r>
          <a:endParaRPr lang="en-US" sz="1200">
            <a:solidFill>
              <a:schemeClr val="dk1"/>
            </a:solidFill>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ank.lauria@hp.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rew.todd@hp.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h17007.www1.hp.com/us/en/products/switches/HP_A5120_SI_Switch_Series/index.aspx" TargetMode="External"/><Relationship Id="rId3" Type="http://schemas.openxmlformats.org/officeDocument/2006/relationships/hyperlink" Target="http://h10010.www1.hp.com/wwpc/uk/en/sm/WF06b/12883-12883-4172267-4172283-4172283-3437443-4348632.html?dnr=1&amp;jumpid=reg_r1002_uken_c-001_title_r0002" TargetMode="External"/><Relationship Id="rId7" Type="http://schemas.openxmlformats.org/officeDocument/2006/relationships/hyperlink" Target="http://h17007.www1.hp.com/us/en/products/switches/HP_A5120_SI_Switch_Series/index.aspx" TargetMode="External"/><Relationship Id="rId2" Type="http://schemas.openxmlformats.org/officeDocument/2006/relationships/hyperlink" Target="http://h17007.www1.hp.com/us/en/products/switches/selector/index.aspx" TargetMode="External"/><Relationship Id="rId1" Type="http://schemas.openxmlformats.org/officeDocument/2006/relationships/hyperlink" Target="mailto:joe.hickey@hp.com" TargetMode="External"/><Relationship Id="rId6" Type="http://schemas.openxmlformats.org/officeDocument/2006/relationships/hyperlink" Target="http://h10010.www1.hp.com/wwpc/uk/en/sm/WF06b/12883-12883-4172267-4172283-4172283-1827663-4348597.html?dnr=1&amp;jumpid=reg_r1002_uken_c-001_title_r0001" TargetMode="External"/><Relationship Id="rId5" Type="http://schemas.openxmlformats.org/officeDocument/2006/relationships/hyperlink" Target="http://h10010.www1.hp.com/wwpc/uk/en/sm/WF06b/12883-12883-4172267-4172283-4172283-3437443-4348635.html?dnr=1" TargetMode="External"/><Relationship Id="rId10" Type="http://schemas.openxmlformats.org/officeDocument/2006/relationships/printerSettings" Target="../printerSettings/printerSettings3.bin"/><Relationship Id="rId4" Type="http://schemas.openxmlformats.org/officeDocument/2006/relationships/hyperlink" Target="http://h10010.www1.hp.com/wwpc/uk/en/sm/WF06b/12883-12883-4172267-4172283-4172283-1827663-4348614.html?dnr=1&amp;jumpid=reg_r1002_uken_c-001_title_r0002" TargetMode="External"/><Relationship Id="rId9" Type="http://schemas.openxmlformats.org/officeDocument/2006/relationships/hyperlink" Target="mailto:drew.todd@hp.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rew.todd@hp.com" TargetMode="External"/><Relationship Id="rId1" Type="http://schemas.openxmlformats.org/officeDocument/2006/relationships/hyperlink" Target="mailto:greg.nadler@hp.com"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melissa.estes@h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opLeftCell="A13" zoomScale="80" zoomScaleNormal="80" workbookViewId="0">
      <selection activeCell="A44" sqref="A44"/>
    </sheetView>
  </sheetViews>
  <sheetFormatPr defaultColWidth="9" defaultRowHeight="15.6" x14ac:dyDescent="0.35"/>
  <cols>
    <col min="1" max="1" width="107.08984375" style="44" customWidth="1"/>
    <col min="2" max="16384" width="9" style="44"/>
  </cols>
  <sheetData>
    <row r="1" spans="1:1" x14ac:dyDescent="0.35">
      <c r="A1" s="43"/>
    </row>
    <row r="2" spans="1:1" x14ac:dyDescent="0.35">
      <c r="A2" s="43"/>
    </row>
    <row r="3" spans="1:1" x14ac:dyDescent="0.35">
      <c r="A3" s="43"/>
    </row>
    <row r="4" spans="1:1" ht="48.6" x14ac:dyDescent="0.35">
      <c r="A4" s="45" t="s">
        <v>5</v>
      </c>
    </row>
    <row r="5" spans="1:1" ht="32.4" x14ac:dyDescent="0.65">
      <c r="A5" s="46" t="s">
        <v>24</v>
      </c>
    </row>
    <row r="6" spans="1:1" x14ac:dyDescent="0.35">
      <c r="A6" s="43"/>
    </row>
    <row r="7" spans="1:1" ht="19.2" x14ac:dyDescent="0.4">
      <c r="A7" s="47" t="s">
        <v>23</v>
      </c>
    </row>
    <row r="8" spans="1:1" ht="19.2" x14ac:dyDescent="0.4">
      <c r="A8" s="48" t="s">
        <v>25</v>
      </c>
    </row>
    <row r="9" spans="1:1" ht="19.2" x14ac:dyDescent="0.4">
      <c r="A9" s="48" t="s">
        <v>74</v>
      </c>
    </row>
    <row r="10" spans="1:1" ht="19.2" x14ac:dyDescent="0.4">
      <c r="A10" s="48" t="s">
        <v>26</v>
      </c>
    </row>
    <row r="11" spans="1:1" ht="19.2" x14ac:dyDescent="0.4">
      <c r="A11" s="48" t="s">
        <v>59</v>
      </c>
    </row>
    <row r="12" spans="1:1" ht="19.2" x14ac:dyDescent="0.4">
      <c r="A12" s="48" t="s">
        <v>90</v>
      </c>
    </row>
    <row r="13" spans="1:1" ht="19.2" x14ac:dyDescent="0.4">
      <c r="A13" s="50"/>
    </row>
    <row r="14" spans="1:1" x14ac:dyDescent="0.35">
      <c r="A14" s="49"/>
    </row>
    <row r="15" spans="1:1" s="51" customFormat="1" ht="19.2" x14ac:dyDescent="0.4">
      <c r="A15" s="50" t="s">
        <v>56</v>
      </c>
    </row>
    <row r="16" spans="1:1" s="51" customFormat="1" ht="19.2" x14ac:dyDescent="0.4">
      <c r="A16" s="50" t="s">
        <v>22</v>
      </c>
    </row>
    <row r="17" spans="1:1" s="51" customFormat="1" ht="19.2" x14ac:dyDescent="0.4">
      <c r="A17" s="50" t="s">
        <v>57</v>
      </c>
    </row>
    <row r="18" spans="1:1" s="51" customFormat="1" ht="19.2" x14ac:dyDescent="0.4">
      <c r="A18" s="257" t="s">
        <v>58</v>
      </c>
    </row>
    <row r="19" spans="1:1" x14ac:dyDescent="0.35">
      <c r="A19" s="43"/>
    </row>
    <row r="20" spans="1:1" x14ac:dyDescent="0.35">
      <c r="A20" s="49"/>
    </row>
    <row r="21" spans="1:1" x14ac:dyDescent="0.35">
      <c r="A21" s="43"/>
    </row>
    <row r="22" spans="1:1" x14ac:dyDescent="0.35">
      <c r="A22" s="43"/>
    </row>
    <row r="23" spans="1:1" x14ac:dyDescent="0.35">
      <c r="A23" s="43"/>
    </row>
    <row r="24" spans="1:1" x14ac:dyDescent="0.35">
      <c r="A24" s="43"/>
    </row>
    <row r="25" spans="1:1" x14ac:dyDescent="0.35">
      <c r="A25" s="43"/>
    </row>
    <row r="26" spans="1:1" x14ac:dyDescent="0.35">
      <c r="A26" s="43"/>
    </row>
    <row r="27" spans="1:1" x14ac:dyDescent="0.35">
      <c r="A27" s="43"/>
    </row>
    <row r="28" spans="1:1" x14ac:dyDescent="0.35">
      <c r="A28" s="43"/>
    </row>
    <row r="29" spans="1:1" x14ac:dyDescent="0.35">
      <c r="A29" s="43"/>
    </row>
    <row r="30" spans="1:1" x14ac:dyDescent="0.35">
      <c r="A30" s="43"/>
    </row>
    <row r="31" spans="1:1" x14ac:dyDescent="0.35">
      <c r="A31" s="43"/>
    </row>
    <row r="32" spans="1:1" x14ac:dyDescent="0.35">
      <c r="A32" s="43"/>
    </row>
    <row r="33" spans="1:1" x14ac:dyDescent="0.35">
      <c r="A33" s="43"/>
    </row>
    <row r="34" spans="1:1" x14ac:dyDescent="0.35">
      <c r="A34" s="43"/>
    </row>
    <row r="35" spans="1:1" x14ac:dyDescent="0.35">
      <c r="A35" s="43"/>
    </row>
    <row r="36" spans="1:1" x14ac:dyDescent="0.35">
      <c r="A36" s="43"/>
    </row>
    <row r="37" spans="1:1" x14ac:dyDescent="0.35">
      <c r="A37" s="43"/>
    </row>
    <row r="38" spans="1:1" x14ac:dyDescent="0.35">
      <c r="A38" s="83" t="s">
        <v>558</v>
      </c>
    </row>
  </sheetData>
  <hyperlinks>
    <hyperlink ref="A18"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24"/>
  <sheetViews>
    <sheetView tabSelected="1" topLeftCell="A14" zoomScale="90" zoomScaleNormal="90" zoomScaleSheetLayoutView="150" workbookViewId="0">
      <selection activeCell="H26" sqref="H26"/>
    </sheetView>
  </sheetViews>
  <sheetFormatPr defaultColWidth="11" defaultRowHeight="13.8" x14ac:dyDescent="0.3"/>
  <cols>
    <col min="1" max="1" width="1" style="53" customWidth="1"/>
    <col min="2" max="2" width="18.6328125" style="53" customWidth="1"/>
    <col min="3" max="3" width="25.08984375" style="54" customWidth="1"/>
    <col min="4" max="4" width="35.08984375" style="54" bestFit="1" customWidth="1"/>
    <col min="5" max="5" width="34.6328125" style="53" bestFit="1" customWidth="1"/>
    <col min="6" max="6" width="10.7265625" style="52" customWidth="1"/>
    <col min="7" max="7" width="16.36328125" style="52" bestFit="1" customWidth="1"/>
    <col min="8" max="8" width="17.453125" style="52" bestFit="1" customWidth="1"/>
    <col min="9" max="250" width="11" style="53"/>
    <col min="251" max="251" width="1" style="53" customWidth="1"/>
    <col min="252" max="252" width="15.36328125" style="53" customWidth="1"/>
    <col min="253" max="253" width="9.36328125" style="53" customWidth="1"/>
    <col min="254" max="254" width="24.08984375" style="53" customWidth="1"/>
    <col min="255" max="255" width="31.6328125" style="53" customWidth="1"/>
    <col min="256" max="256" width="7.36328125" style="53" customWidth="1"/>
    <col min="257" max="257" width="25.6328125" style="53" customWidth="1"/>
    <col min="258" max="258" width="16.6328125" style="53" customWidth="1"/>
    <col min="259" max="259" width="21.90625" style="53" customWidth="1"/>
    <col min="260" max="506" width="11" style="53"/>
    <col min="507" max="507" width="1" style="53" customWidth="1"/>
    <col min="508" max="508" width="15.36328125" style="53" customWidth="1"/>
    <col min="509" max="509" width="9.36328125" style="53" customWidth="1"/>
    <col min="510" max="510" width="24.08984375" style="53" customWidth="1"/>
    <col min="511" max="511" width="31.6328125" style="53" customWidth="1"/>
    <col min="512" max="512" width="7.36328125" style="53" customWidth="1"/>
    <col min="513" max="513" width="25.6328125" style="53" customWidth="1"/>
    <col min="514" max="514" width="16.6328125" style="53" customWidth="1"/>
    <col min="515" max="515" width="21.90625" style="53" customWidth="1"/>
    <col min="516" max="762" width="11" style="53"/>
    <col min="763" max="763" width="1" style="53" customWidth="1"/>
    <col min="764" max="764" width="15.36328125" style="53" customWidth="1"/>
    <col min="765" max="765" width="9.36328125" style="53" customWidth="1"/>
    <col min="766" max="766" width="24.08984375" style="53" customWidth="1"/>
    <col min="767" max="767" width="31.6328125" style="53" customWidth="1"/>
    <col min="768" max="768" width="7.36328125" style="53" customWidth="1"/>
    <col min="769" max="769" width="25.6328125" style="53" customWidth="1"/>
    <col min="770" max="770" width="16.6328125" style="53" customWidth="1"/>
    <col min="771" max="771" width="21.90625" style="53" customWidth="1"/>
    <col min="772" max="1018" width="11" style="53"/>
    <col min="1019" max="1019" width="1" style="53" customWidth="1"/>
    <col min="1020" max="1020" width="15.36328125" style="53" customWidth="1"/>
    <col min="1021" max="1021" width="9.36328125" style="53" customWidth="1"/>
    <col min="1022" max="1022" width="24.08984375" style="53" customWidth="1"/>
    <col min="1023" max="1023" width="31.6328125" style="53" customWidth="1"/>
    <col min="1024" max="1024" width="7.36328125" style="53" customWidth="1"/>
    <col min="1025" max="1025" width="25.6328125" style="53" customWidth="1"/>
    <col min="1026" max="1026" width="16.6328125" style="53" customWidth="1"/>
    <col min="1027" max="1027" width="21.90625" style="53" customWidth="1"/>
    <col min="1028" max="1274" width="11" style="53"/>
    <col min="1275" max="1275" width="1" style="53" customWidth="1"/>
    <col min="1276" max="1276" width="15.36328125" style="53" customWidth="1"/>
    <col min="1277" max="1277" width="9.36328125" style="53" customWidth="1"/>
    <col min="1278" max="1278" width="24.08984375" style="53" customWidth="1"/>
    <col min="1279" max="1279" width="31.6328125" style="53" customWidth="1"/>
    <col min="1280" max="1280" width="7.36328125" style="53" customWidth="1"/>
    <col min="1281" max="1281" width="25.6328125" style="53" customWidth="1"/>
    <col min="1282" max="1282" width="16.6328125" style="53" customWidth="1"/>
    <col min="1283" max="1283" width="21.90625" style="53" customWidth="1"/>
    <col min="1284" max="1530" width="11" style="53"/>
    <col min="1531" max="1531" width="1" style="53" customWidth="1"/>
    <col min="1532" max="1532" width="15.36328125" style="53" customWidth="1"/>
    <col min="1533" max="1533" width="9.36328125" style="53" customWidth="1"/>
    <col min="1534" max="1534" width="24.08984375" style="53" customWidth="1"/>
    <col min="1535" max="1535" width="31.6328125" style="53" customWidth="1"/>
    <col min="1536" max="1536" width="7.36328125" style="53" customWidth="1"/>
    <col min="1537" max="1537" width="25.6328125" style="53" customWidth="1"/>
    <col min="1538" max="1538" width="16.6328125" style="53" customWidth="1"/>
    <col min="1539" max="1539" width="21.90625" style="53" customWidth="1"/>
    <col min="1540" max="1786" width="11" style="53"/>
    <col min="1787" max="1787" width="1" style="53" customWidth="1"/>
    <col min="1788" max="1788" width="15.36328125" style="53" customWidth="1"/>
    <col min="1789" max="1789" width="9.36328125" style="53" customWidth="1"/>
    <col min="1790" max="1790" width="24.08984375" style="53" customWidth="1"/>
    <col min="1791" max="1791" width="31.6328125" style="53" customWidth="1"/>
    <col min="1792" max="1792" width="7.36328125" style="53" customWidth="1"/>
    <col min="1793" max="1793" width="25.6328125" style="53" customWidth="1"/>
    <col min="1794" max="1794" width="16.6328125" style="53" customWidth="1"/>
    <col min="1795" max="1795" width="21.90625" style="53" customWidth="1"/>
    <col min="1796" max="2042" width="11" style="53"/>
    <col min="2043" max="2043" width="1" style="53" customWidth="1"/>
    <col min="2044" max="2044" width="15.36328125" style="53" customWidth="1"/>
    <col min="2045" max="2045" width="9.36328125" style="53" customWidth="1"/>
    <col min="2046" max="2046" width="24.08984375" style="53" customWidth="1"/>
    <col min="2047" max="2047" width="31.6328125" style="53" customWidth="1"/>
    <col min="2048" max="2048" width="7.36328125" style="53" customWidth="1"/>
    <col min="2049" max="2049" width="25.6328125" style="53" customWidth="1"/>
    <col min="2050" max="2050" width="16.6328125" style="53" customWidth="1"/>
    <col min="2051" max="2051" width="21.90625" style="53" customWidth="1"/>
    <col min="2052" max="2298" width="11" style="53"/>
    <col min="2299" max="2299" width="1" style="53" customWidth="1"/>
    <col min="2300" max="2300" width="15.36328125" style="53" customWidth="1"/>
    <col min="2301" max="2301" width="9.36328125" style="53" customWidth="1"/>
    <col min="2302" max="2302" width="24.08984375" style="53" customWidth="1"/>
    <col min="2303" max="2303" width="31.6328125" style="53" customWidth="1"/>
    <col min="2304" max="2304" width="7.36328125" style="53" customWidth="1"/>
    <col min="2305" max="2305" width="25.6328125" style="53" customWidth="1"/>
    <col min="2306" max="2306" width="16.6328125" style="53" customWidth="1"/>
    <col min="2307" max="2307" width="21.90625" style="53" customWidth="1"/>
    <col min="2308" max="2554" width="11" style="53"/>
    <col min="2555" max="2555" width="1" style="53" customWidth="1"/>
    <col min="2556" max="2556" width="15.36328125" style="53" customWidth="1"/>
    <col min="2557" max="2557" width="9.36328125" style="53" customWidth="1"/>
    <col min="2558" max="2558" width="24.08984375" style="53" customWidth="1"/>
    <col min="2559" max="2559" width="31.6328125" style="53" customWidth="1"/>
    <col min="2560" max="2560" width="7.36328125" style="53" customWidth="1"/>
    <col min="2561" max="2561" width="25.6328125" style="53" customWidth="1"/>
    <col min="2562" max="2562" width="16.6328125" style="53" customWidth="1"/>
    <col min="2563" max="2563" width="21.90625" style="53" customWidth="1"/>
    <col min="2564" max="2810" width="11" style="53"/>
    <col min="2811" max="2811" width="1" style="53" customWidth="1"/>
    <col min="2812" max="2812" width="15.36328125" style="53" customWidth="1"/>
    <col min="2813" max="2813" width="9.36328125" style="53" customWidth="1"/>
    <col min="2814" max="2814" width="24.08984375" style="53" customWidth="1"/>
    <col min="2815" max="2815" width="31.6328125" style="53" customWidth="1"/>
    <col min="2816" max="2816" width="7.36328125" style="53" customWidth="1"/>
    <col min="2817" max="2817" width="25.6328125" style="53" customWidth="1"/>
    <col min="2818" max="2818" width="16.6328125" style="53" customWidth="1"/>
    <col min="2819" max="2819" width="21.90625" style="53" customWidth="1"/>
    <col min="2820" max="3066" width="11" style="53"/>
    <col min="3067" max="3067" width="1" style="53" customWidth="1"/>
    <col min="3068" max="3068" width="15.36328125" style="53" customWidth="1"/>
    <col min="3069" max="3069" width="9.36328125" style="53" customWidth="1"/>
    <col min="3070" max="3070" width="24.08984375" style="53" customWidth="1"/>
    <col min="3071" max="3071" width="31.6328125" style="53" customWidth="1"/>
    <col min="3072" max="3072" width="7.36328125" style="53" customWidth="1"/>
    <col min="3073" max="3073" width="25.6328125" style="53" customWidth="1"/>
    <col min="3074" max="3074" width="16.6328125" style="53" customWidth="1"/>
    <col min="3075" max="3075" width="21.90625" style="53" customWidth="1"/>
    <col min="3076" max="3322" width="11" style="53"/>
    <col min="3323" max="3323" width="1" style="53" customWidth="1"/>
    <col min="3324" max="3324" width="15.36328125" style="53" customWidth="1"/>
    <col min="3325" max="3325" width="9.36328125" style="53" customWidth="1"/>
    <col min="3326" max="3326" width="24.08984375" style="53" customWidth="1"/>
    <col min="3327" max="3327" width="31.6328125" style="53" customWidth="1"/>
    <col min="3328" max="3328" width="7.36328125" style="53" customWidth="1"/>
    <col min="3329" max="3329" width="25.6328125" style="53" customWidth="1"/>
    <col min="3330" max="3330" width="16.6328125" style="53" customWidth="1"/>
    <col min="3331" max="3331" width="21.90625" style="53" customWidth="1"/>
    <col min="3332" max="3578" width="11" style="53"/>
    <col min="3579" max="3579" width="1" style="53" customWidth="1"/>
    <col min="3580" max="3580" width="15.36328125" style="53" customWidth="1"/>
    <col min="3581" max="3581" width="9.36328125" style="53" customWidth="1"/>
    <col min="3582" max="3582" width="24.08984375" style="53" customWidth="1"/>
    <col min="3583" max="3583" width="31.6328125" style="53" customWidth="1"/>
    <col min="3584" max="3584" width="7.36328125" style="53" customWidth="1"/>
    <col min="3585" max="3585" width="25.6328125" style="53" customWidth="1"/>
    <col min="3586" max="3586" width="16.6328125" style="53" customWidth="1"/>
    <col min="3587" max="3587" width="21.90625" style="53" customWidth="1"/>
    <col min="3588" max="3834" width="11" style="53"/>
    <col min="3835" max="3835" width="1" style="53" customWidth="1"/>
    <col min="3836" max="3836" width="15.36328125" style="53" customWidth="1"/>
    <col min="3837" max="3837" width="9.36328125" style="53" customWidth="1"/>
    <col min="3838" max="3838" width="24.08984375" style="53" customWidth="1"/>
    <col min="3839" max="3839" width="31.6328125" style="53" customWidth="1"/>
    <col min="3840" max="3840" width="7.36328125" style="53" customWidth="1"/>
    <col min="3841" max="3841" width="25.6328125" style="53" customWidth="1"/>
    <col min="3842" max="3842" width="16.6328125" style="53" customWidth="1"/>
    <col min="3843" max="3843" width="21.90625" style="53" customWidth="1"/>
    <col min="3844" max="4090" width="11" style="53"/>
    <col min="4091" max="4091" width="1" style="53" customWidth="1"/>
    <col min="4092" max="4092" width="15.36328125" style="53" customWidth="1"/>
    <col min="4093" max="4093" width="9.36328125" style="53" customWidth="1"/>
    <col min="4094" max="4094" width="24.08984375" style="53" customWidth="1"/>
    <col min="4095" max="4095" width="31.6328125" style="53" customWidth="1"/>
    <col min="4096" max="4096" width="7.36328125" style="53" customWidth="1"/>
    <col min="4097" max="4097" width="25.6328125" style="53" customWidth="1"/>
    <col min="4098" max="4098" width="16.6328125" style="53" customWidth="1"/>
    <col min="4099" max="4099" width="21.90625" style="53" customWidth="1"/>
    <col min="4100" max="4346" width="11" style="53"/>
    <col min="4347" max="4347" width="1" style="53" customWidth="1"/>
    <col min="4348" max="4348" width="15.36328125" style="53" customWidth="1"/>
    <col min="4349" max="4349" width="9.36328125" style="53" customWidth="1"/>
    <col min="4350" max="4350" width="24.08984375" style="53" customWidth="1"/>
    <col min="4351" max="4351" width="31.6328125" style="53" customWidth="1"/>
    <col min="4352" max="4352" width="7.36328125" style="53" customWidth="1"/>
    <col min="4353" max="4353" width="25.6328125" style="53" customWidth="1"/>
    <col min="4354" max="4354" width="16.6328125" style="53" customWidth="1"/>
    <col min="4355" max="4355" width="21.90625" style="53" customWidth="1"/>
    <col min="4356" max="4602" width="11" style="53"/>
    <col min="4603" max="4603" width="1" style="53" customWidth="1"/>
    <col min="4604" max="4604" width="15.36328125" style="53" customWidth="1"/>
    <col min="4605" max="4605" width="9.36328125" style="53" customWidth="1"/>
    <col min="4606" max="4606" width="24.08984375" style="53" customWidth="1"/>
    <col min="4607" max="4607" width="31.6328125" style="53" customWidth="1"/>
    <col min="4608" max="4608" width="7.36328125" style="53" customWidth="1"/>
    <col min="4609" max="4609" width="25.6328125" style="53" customWidth="1"/>
    <col min="4610" max="4610" width="16.6328125" style="53" customWidth="1"/>
    <col min="4611" max="4611" width="21.90625" style="53" customWidth="1"/>
    <col min="4612" max="4858" width="11" style="53"/>
    <col min="4859" max="4859" width="1" style="53" customWidth="1"/>
    <col min="4860" max="4860" width="15.36328125" style="53" customWidth="1"/>
    <col min="4861" max="4861" width="9.36328125" style="53" customWidth="1"/>
    <col min="4862" max="4862" width="24.08984375" style="53" customWidth="1"/>
    <col min="4863" max="4863" width="31.6328125" style="53" customWidth="1"/>
    <col min="4864" max="4864" width="7.36328125" style="53" customWidth="1"/>
    <col min="4865" max="4865" width="25.6328125" style="53" customWidth="1"/>
    <col min="4866" max="4866" width="16.6328125" style="53" customWidth="1"/>
    <col min="4867" max="4867" width="21.90625" style="53" customWidth="1"/>
    <col min="4868" max="5114" width="11" style="53"/>
    <col min="5115" max="5115" width="1" style="53" customWidth="1"/>
    <col min="5116" max="5116" width="15.36328125" style="53" customWidth="1"/>
    <col min="5117" max="5117" width="9.36328125" style="53" customWidth="1"/>
    <col min="5118" max="5118" width="24.08984375" style="53" customWidth="1"/>
    <col min="5119" max="5119" width="31.6328125" style="53" customWidth="1"/>
    <col min="5120" max="5120" width="7.36328125" style="53" customWidth="1"/>
    <col min="5121" max="5121" width="25.6328125" style="53" customWidth="1"/>
    <col min="5122" max="5122" width="16.6328125" style="53" customWidth="1"/>
    <col min="5123" max="5123" width="21.90625" style="53" customWidth="1"/>
    <col min="5124" max="5370" width="11" style="53"/>
    <col min="5371" max="5371" width="1" style="53" customWidth="1"/>
    <col min="5372" max="5372" width="15.36328125" style="53" customWidth="1"/>
    <col min="5373" max="5373" width="9.36328125" style="53" customWidth="1"/>
    <col min="5374" max="5374" width="24.08984375" style="53" customWidth="1"/>
    <col min="5375" max="5375" width="31.6328125" style="53" customWidth="1"/>
    <col min="5376" max="5376" width="7.36328125" style="53" customWidth="1"/>
    <col min="5377" max="5377" width="25.6328125" style="53" customWidth="1"/>
    <col min="5378" max="5378" width="16.6328125" style="53" customWidth="1"/>
    <col min="5379" max="5379" width="21.90625" style="53" customWidth="1"/>
    <col min="5380" max="5626" width="11" style="53"/>
    <col min="5627" max="5627" width="1" style="53" customWidth="1"/>
    <col min="5628" max="5628" width="15.36328125" style="53" customWidth="1"/>
    <col min="5629" max="5629" width="9.36328125" style="53" customWidth="1"/>
    <col min="5630" max="5630" width="24.08984375" style="53" customWidth="1"/>
    <col min="5631" max="5631" width="31.6328125" style="53" customWidth="1"/>
    <col min="5632" max="5632" width="7.36328125" style="53" customWidth="1"/>
    <col min="5633" max="5633" width="25.6328125" style="53" customWidth="1"/>
    <col min="5634" max="5634" width="16.6328125" style="53" customWidth="1"/>
    <col min="5635" max="5635" width="21.90625" style="53" customWidth="1"/>
    <col min="5636" max="5882" width="11" style="53"/>
    <col min="5883" max="5883" width="1" style="53" customWidth="1"/>
    <col min="5884" max="5884" width="15.36328125" style="53" customWidth="1"/>
    <col min="5885" max="5885" width="9.36328125" style="53" customWidth="1"/>
    <col min="5886" max="5886" width="24.08984375" style="53" customWidth="1"/>
    <col min="5887" max="5887" width="31.6328125" style="53" customWidth="1"/>
    <col min="5888" max="5888" width="7.36328125" style="53" customWidth="1"/>
    <col min="5889" max="5889" width="25.6328125" style="53" customWidth="1"/>
    <col min="5890" max="5890" width="16.6328125" style="53" customWidth="1"/>
    <col min="5891" max="5891" width="21.90625" style="53" customWidth="1"/>
    <col min="5892" max="6138" width="11" style="53"/>
    <col min="6139" max="6139" width="1" style="53" customWidth="1"/>
    <col min="6140" max="6140" width="15.36328125" style="53" customWidth="1"/>
    <col min="6141" max="6141" width="9.36328125" style="53" customWidth="1"/>
    <col min="6142" max="6142" width="24.08984375" style="53" customWidth="1"/>
    <col min="6143" max="6143" width="31.6328125" style="53" customWidth="1"/>
    <col min="6144" max="6144" width="7.36328125" style="53" customWidth="1"/>
    <col min="6145" max="6145" width="25.6328125" style="53" customWidth="1"/>
    <col min="6146" max="6146" width="16.6328125" style="53" customWidth="1"/>
    <col min="6147" max="6147" width="21.90625" style="53" customWidth="1"/>
    <col min="6148" max="6394" width="11" style="53"/>
    <col min="6395" max="6395" width="1" style="53" customWidth="1"/>
    <col min="6396" max="6396" width="15.36328125" style="53" customWidth="1"/>
    <col min="6397" max="6397" width="9.36328125" style="53" customWidth="1"/>
    <col min="6398" max="6398" width="24.08984375" style="53" customWidth="1"/>
    <col min="6399" max="6399" width="31.6328125" style="53" customWidth="1"/>
    <col min="6400" max="6400" width="7.36328125" style="53" customWidth="1"/>
    <col min="6401" max="6401" width="25.6328125" style="53" customWidth="1"/>
    <col min="6402" max="6402" width="16.6328125" style="53" customWidth="1"/>
    <col min="6403" max="6403" width="21.90625" style="53" customWidth="1"/>
    <col min="6404" max="6650" width="11" style="53"/>
    <col min="6651" max="6651" width="1" style="53" customWidth="1"/>
    <col min="6652" max="6652" width="15.36328125" style="53" customWidth="1"/>
    <col min="6653" max="6653" width="9.36328125" style="53" customWidth="1"/>
    <col min="6654" max="6654" width="24.08984375" style="53" customWidth="1"/>
    <col min="6655" max="6655" width="31.6328125" style="53" customWidth="1"/>
    <col min="6656" max="6656" width="7.36328125" style="53" customWidth="1"/>
    <col min="6657" max="6657" width="25.6328125" style="53" customWidth="1"/>
    <col min="6658" max="6658" width="16.6328125" style="53" customWidth="1"/>
    <col min="6659" max="6659" width="21.90625" style="53" customWidth="1"/>
    <col min="6660" max="6906" width="11" style="53"/>
    <col min="6907" max="6907" width="1" style="53" customWidth="1"/>
    <col min="6908" max="6908" width="15.36328125" style="53" customWidth="1"/>
    <col min="6909" max="6909" width="9.36328125" style="53" customWidth="1"/>
    <col min="6910" max="6910" width="24.08984375" style="53" customWidth="1"/>
    <col min="6911" max="6911" width="31.6328125" style="53" customWidth="1"/>
    <col min="6912" max="6912" width="7.36328125" style="53" customWidth="1"/>
    <col min="6913" max="6913" width="25.6328125" style="53" customWidth="1"/>
    <col min="6914" max="6914" width="16.6328125" style="53" customWidth="1"/>
    <col min="6915" max="6915" width="21.90625" style="53" customWidth="1"/>
    <col min="6916" max="7162" width="11" style="53"/>
    <col min="7163" max="7163" width="1" style="53" customWidth="1"/>
    <col min="7164" max="7164" width="15.36328125" style="53" customWidth="1"/>
    <col min="7165" max="7165" width="9.36328125" style="53" customWidth="1"/>
    <col min="7166" max="7166" width="24.08984375" style="53" customWidth="1"/>
    <col min="7167" max="7167" width="31.6328125" style="53" customWidth="1"/>
    <col min="7168" max="7168" width="7.36328125" style="53" customWidth="1"/>
    <col min="7169" max="7169" width="25.6328125" style="53" customWidth="1"/>
    <col min="7170" max="7170" width="16.6328125" style="53" customWidth="1"/>
    <col min="7171" max="7171" width="21.90625" style="53" customWidth="1"/>
    <col min="7172" max="7418" width="11" style="53"/>
    <col min="7419" max="7419" width="1" style="53" customWidth="1"/>
    <col min="7420" max="7420" width="15.36328125" style="53" customWidth="1"/>
    <col min="7421" max="7421" width="9.36328125" style="53" customWidth="1"/>
    <col min="7422" max="7422" width="24.08984375" style="53" customWidth="1"/>
    <col min="7423" max="7423" width="31.6328125" style="53" customWidth="1"/>
    <col min="7424" max="7424" width="7.36328125" style="53" customWidth="1"/>
    <col min="7425" max="7425" width="25.6328125" style="53" customWidth="1"/>
    <col min="7426" max="7426" width="16.6328125" style="53" customWidth="1"/>
    <col min="7427" max="7427" width="21.90625" style="53" customWidth="1"/>
    <col min="7428" max="7674" width="11" style="53"/>
    <col min="7675" max="7675" width="1" style="53" customWidth="1"/>
    <col min="7676" max="7676" width="15.36328125" style="53" customWidth="1"/>
    <col min="7677" max="7677" width="9.36328125" style="53" customWidth="1"/>
    <col min="7678" max="7678" width="24.08984375" style="53" customWidth="1"/>
    <col min="7679" max="7679" width="31.6328125" style="53" customWidth="1"/>
    <col min="7680" max="7680" width="7.36328125" style="53" customWidth="1"/>
    <col min="7681" max="7681" width="25.6328125" style="53" customWidth="1"/>
    <col min="7682" max="7682" width="16.6328125" style="53" customWidth="1"/>
    <col min="7683" max="7683" width="21.90625" style="53" customWidth="1"/>
    <col min="7684" max="7930" width="11" style="53"/>
    <col min="7931" max="7931" width="1" style="53" customWidth="1"/>
    <col min="7932" max="7932" width="15.36328125" style="53" customWidth="1"/>
    <col min="7933" max="7933" width="9.36328125" style="53" customWidth="1"/>
    <col min="7934" max="7934" width="24.08984375" style="53" customWidth="1"/>
    <col min="7935" max="7935" width="31.6328125" style="53" customWidth="1"/>
    <col min="7936" max="7936" width="7.36328125" style="53" customWidth="1"/>
    <col min="7937" max="7937" width="25.6328125" style="53" customWidth="1"/>
    <col min="7938" max="7938" width="16.6328125" style="53" customWidth="1"/>
    <col min="7939" max="7939" width="21.90625" style="53" customWidth="1"/>
    <col min="7940" max="8186" width="11" style="53"/>
    <col min="8187" max="8187" width="1" style="53" customWidth="1"/>
    <col min="8188" max="8188" width="15.36328125" style="53" customWidth="1"/>
    <col min="8189" max="8189" width="9.36328125" style="53" customWidth="1"/>
    <col min="8190" max="8190" width="24.08984375" style="53" customWidth="1"/>
    <col min="8191" max="8191" width="31.6328125" style="53" customWidth="1"/>
    <col min="8192" max="8192" width="7.36328125" style="53" customWidth="1"/>
    <col min="8193" max="8193" width="25.6328125" style="53" customWidth="1"/>
    <col min="8194" max="8194" width="16.6328125" style="53" customWidth="1"/>
    <col min="8195" max="8195" width="21.90625" style="53" customWidth="1"/>
    <col min="8196" max="8442" width="11" style="53"/>
    <col min="8443" max="8443" width="1" style="53" customWidth="1"/>
    <col min="8444" max="8444" width="15.36328125" style="53" customWidth="1"/>
    <col min="8445" max="8445" width="9.36328125" style="53" customWidth="1"/>
    <col min="8446" max="8446" width="24.08984375" style="53" customWidth="1"/>
    <col min="8447" max="8447" width="31.6328125" style="53" customWidth="1"/>
    <col min="8448" max="8448" width="7.36328125" style="53" customWidth="1"/>
    <col min="8449" max="8449" width="25.6328125" style="53" customWidth="1"/>
    <col min="8450" max="8450" width="16.6328125" style="53" customWidth="1"/>
    <col min="8451" max="8451" width="21.90625" style="53" customWidth="1"/>
    <col min="8452" max="8698" width="11" style="53"/>
    <col min="8699" max="8699" width="1" style="53" customWidth="1"/>
    <col min="8700" max="8700" width="15.36328125" style="53" customWidth="1"/>
    <col min="8701" max="8701" width="9.36328125" style="53" customWidth="1"/>
    <col min="8702" max="8702" width="24.08984375" style="53" customWidth="1"/>
    <col min="8703" max="8703" width="31.6328125" style="53" customWidth="1"/>
    <col min="8704" max="8704" width="7.36328125" style="53" customWidth="1"/>
    <col min="8705" max="8705" width="25.6328125" style="53" customWidth="1"/>
    <col min="8706" max="8706" width="16.6328125" style="53" customWidth="1"/>
    <col min="8707" max="8707" width="21.90625" style="53" customWidth="1"/>
    <col min="8708" max="8954" width="11" style="53"/>
    <col min="8955" max="8955" width="1" style="53" customWidth="1"/>
    <col min="8956" max="8956" width="15.36328125" style="53" customWidth="1"/>
    <col min="8957" max="8957" width="9.36328125" style="53" customWidth="1"/>
    <col min="8958" max="8958" width="24.08984375" style="53" customWidth="1"/>
    <col min="8959" max="8959" width="31.6328125" style="53" customWidth="1"/>
    <col min="8960" max="8960" width="7.36328125" style="53" customWidth="1"/>
    <col min="8961" max="8961" width="25.6328125" style="53" customWidth="1"/>
    <col min="8962" max="8962" width="16.6328125" style="53" customWidth="1"/>
    <col min="8963" max="8963" width="21.90625" style="53" customWidth="1"/>
    <col min="8964" max="9210" width="11" style="53"/>
    <col min="9211" max="9211" width="1" style="53" customWidth="1"/>
    <col min="9212" max="9212" width="15.36328125" style="53" customWidth="1"/>
    <col min="9213" max="9213" width="9.36328125" style="53" customWidth="1"/>
    <col min="9214" max="9214" width="24.08984375" style="53" customWidth="1"/>
    <col min="9215" max="9215" width="31.6328125" style="53" customWidth="1"/>
    <col min="9216" max="9216" width="7.36328125" style="53" customWidth="1"/>
    <col min="9217" max="9217" width="25.6328125" style="53" customWidth="1"/>
    <col min="9218" max="9218" width="16.6328125" style="53" customWidth="1"/>
    <col min="9219" max="9219" width="21.90625" style="53" customWidth="1"/>
    <col min="9220" max="9466" width="11" style="53"/>
    <col min="9467" max="9467" width="1" style="53" customWidth="1"/>
    <col min="9468" max="9468" width="15.36328125" style="53" customWidth="1"/>
    <col min="9469" max="9469" width="9.36328125" style="53" customWidth="1"/>
    <col min="9470" max="9470" width="24.08984375" style="53" customWidth="1"/>
    <col min="9471" max="9471" width="31.6328125" style="53" customWidth="1"/>
    <col min="9472" max="9472" width="7.36328125" style="53" customWidth="1"/>
    <col min="9473" max="9473" width="25.6328125" style="53" customWidth="1"/>
    <col min="9474" max="9474" width="16.6328125" style="53" customWidth="1"/>
    <col min="9475" max="9475" width="21.90625" style="53" customWidth="1"/>
    <col min="9476" max="9722" width="11" style="53"/>
    <col min="9723" max="9723" width="1" style="53" customWidth="1"/>
    <col min="9724" max="9724" width="15.36328125" style="53" customWidth="1"/>
    <col min="9725" max="9725" width="9.36328125" style="53" customWidth="1"/>
    <col min="9726" max="9726" width="24.08984375" style="53" customWidth="1"/>
    <col min="9727" max="9727" width="31.6328125" style="53" customWidth="1"/>
    <col min="9728" max="9728" width="7.36328125" style="53" customWidth="1"/>
    <col min="9729" max="9729" width="25.6328125" style="53" customWidth="1"/>
    <col min="9730" max="9730" width="16.6328125" style="53" customWidth="1"/>
    <col min="9731" max="9731" width="21.90625" style="53" customWidth="1"/>
    <col min="9732" max="9978" width="11" style="53"/>
    <col min="9979" max="9979" width="1" style="53" customWidth="1"/>
    <col min="9980" max="9980" width="15.36328125" style="53" customWidth="1"/>
    <col min="9981" max="9981" width="9.36328125" style="53" customWidth="1"/>
    <col min="9982" max="9982" width="24.08984375" style="53" customWidth="1"/>
    <col min="9983" max="9983" width="31.6328125" style="53" customWidth="1"/>
    <col min="9984" max="9984" width="7.36328125" style="53" customWidth="1"/>
    <col min="9985" max="9985" width="25.6328125" style="53" customWidth="1"/>
    <col min="9986" max="9986" width="16.6328125" style="53" customWidth="1"/>
    <col min="9987" max="9987" width="21.90625" style="53" customWidth="1"/>
    <col min="9988" max="10234" width="11" style="53"/>
    <col min="10235" max="10235" width="1" style="53" customWidth="1"/>
    <col min="10236" max="10236" width="15.36328125" style="53" customWidth="1"/>
    <col min="10237" max="10237" width="9.36328125" style="53" customWidth="1"/>
    <col min="10238" max="10238" width="24.08984375" style="53" customWidth="1"/>
    <col min="10239" max="10239" width="31.6328125" style="53" customWidth="1"/>
    <col min="10240" max="10240" width="7.36328125" style="53" customWidth="1"/>
    <col min="10241" max="10241" width="25.6328125" style="53" customWidth="1"/>
    <col min="10242" max="10242" width="16.6328125" style="53" customWidth="1"/>
    <col min="10243" max="10243" width="21.90625" style="53" customWidth="1"/>
    <col min="10244" max="10490" width="11" style="53"/>
    <col min="10491" max="10491" width="1" style="53" customWidth="1"/>
    <col min="10492" max="10492" width="15.36328125" style="53" customWidth="1"/>
    <col min="10493" max="10493" width="9.36328125" style="53" customWidth="1"/>
    <col min="10494" max="10494" width="24.08984375" style="53" customWidth="1"/>
    <col min="10495" max="10495" width="31.6328125" style="53" customWidth="1"/>
    <col min="10496" max="10496" width="7.36328125" style="53" customWidth="1"/>
    <col min="10497" max="10497" width="25.6328125" style="53" customWidth="1"/>
    <col min="10498" max="10498" width="16.6328125" style="53" customWidth="1"/>
    <col min="10499" max="10499" width="21.90625" style="53" customWidth="1"/>
    <col min="10500" max="10746" width="11" style="53"/>
    <col min="10747" max="10747" width="1" style="53" customWidth="1"/>
    <col min="10748" max="10748" width="15.36328125" style="53" customWidth="1"/>
    <col min="10749" max="10749" width="9.36328125" style="53" customWidth="1"/>
    <col min="10750" max="10750" width="24.08984375" style="53" customWidth="1"/>
    <col min="10751" max="10751" width="31.6328125" style="53" customWidth="1"/>
    <col min="10752" max="10752" width="7.36328125" style="53" customWidth="1"/>
    <col min="10753" max="10753" width="25.6328125" style="53" customWidth="1"/>
    <col min="10754" max="10754" width="16.6328125" style="53" customWidth="1"/>
    <col min="10755" max="10755" width="21.90625" style="53" customWidth="1"/>
    <col min="10756" max="11002" width="11" style="53"/>
    <col min="11003" max="11003" width="1" style="53" customWidth="1"/>
    <col min="11004" max="11004" width="15.36328125" style="53" customWidth="1"/>
    <col min="11005" max="11005" width="9.36328125" style="53" customWidth="1"/>
    <col min="11006" max="11006" width="24.08984375" style="53" customWidth="1"/>
    <col min="11007" max="11007" width="31.6328125" style="53" customWidth="1"/>
    <col min="11008" max="11008" width="7.36328125" style="53" customWidth="1"/>
    <col min="11009" max="11009" width="25.6328125" style="53" customWidth="1"/>
    <col min="11010" max="11010" width="16.6328125" style="53" customWidth="1"/>
    <col min="11011" max="11011" width="21.90625" style="53" customWidth="1"/>
    <col min="11012" max="11258" width="11" style="53"/>
    <col min="11259" max="11259" width="1" style="53" customWidth="1"/>
    <col min="11260" max="11260" width="15.36328125" style="53" customWidth="1"/>
    <col min="11261" max="11261" width="9.36328125" style="53" customWidth="1"/>
    <col min="11262" max="11262" width="24.08984375" style="53" customWidth="1"/>
    <col min="11263" max="11263" width="31.6328125" style="53" customWidth="1"/>
    <col min="11264" max="11264" width="7.36328125" style="53" customWidth="1"/>
    <col min="11265" max="11265" width="25.6328125" style="53" customWidth="1"/>
    <col min="11266" max="11266" width="16.6328125" style="53" customWidth="1"/>
    <col min="11267" max="11267" width="21.90625" style="53" customWidth="1"/>
    <col min="11268" max="11514" width="11" style="53"/>
    <col min="11515" max="11515" width="1" style="53" customWidth="1"/>
    <col min="11516" max="11516" width="15.36328125" style="53" customWidth="1"/>
    <col min="11517" max="11517" width="9.36328125" style="53" customWidth="1"/>
    <col min="11518" max="11518" width="24.08984375" style="53" customWidth="1"/>
    <col min="11519" max="11519" width="31.6328125" style="53" customWidth="1"/>
    <col min="11520" max="11520" width="7.36328125" style="53" customWidth="1"/>
    <col min="11521" max="11521" width="25.6328125" style="53" customWidth="1"/>
    <col min="11522" max="11522" width="16.6328125" style="53" customWidth="1"/>
    <col min="11523" max="11523" width="21.90625" style="53" customWidth="1"/>
    <col min="11524" max="11770" width="11" style="53"/>
    <col min="11771" max="11771" width="1" style="53" customWidth="1"/>
    <col min="11772" max="11772" width="15.36328125" style="53" customWidth="1"/>
    <col min="11773" max="11773" width="9.36328125" style="53" customWidth="1"/>
    <col min="11774" max="11774" width="24.08984375" style="53" customWidth="1"/>
    <col min="11775" max="11775" width="31.6328125" style="53" customWidth="1"/>
    <col min="11776" max="11776" width="7.36328125" style="53" customWidth="1"/>
    <col min="11777" max="11777" width="25.6328125" style="53" customWidth="1"/>
    <col min="11778" max="11778" width="16.6328125" style="53" customWidth="1"/>
    <col min="11779" max="11779" width="21.90625" style="53" customWidth="1"/>
    <col min="11780" max="12026" width="11" style="53"/>
    <col min="12027" max="12027" width="1" style="53" customWidth="1"/>
    <col min="12028" max="12028" width="15.36328125" style="53" customWidth="1"/>
    <col min="12029" max="12029" width="9.36328125" style="53" customWidth="1"/>
    <col min="12030" max="12030" width="24.08984375" style="53" customWidth="1"/>
    <col min="12031" max="12031" width="31.6328125" style="53" customWidth="1"/>
    <col min="12032" max="12032" width="7.36328125" style="53" customWidth="1"/>
    <col min="12033" max="12033" width="25.6328125" style="53" customWidth="1"/>
    <col min="12034" max="12034" width="16.6328125" style="53" customWidth="1"/>
    <col min="12035" max="12035" width="21.90625" style="53" customWidth="1"/>
    <col min="12036" max="12282" width="11" style="53"/>
    <col min="12283" max="12283" width="1" style="53" customWidth="1"/>
    <col min="12284" max="12284" width="15.36328125" style="53" customWidth="1"/>
    <col min="12285" max="12285" width="9.36328125" style="53" customWidth="1"/>
    <col min="12286" max="12286" width="24.08984375" style="53" customWidth="1"/>
    <col min="12287" max="12287" width="31.6328125" style="53" customWidth="1"/>
    <col min="12288" max="12288" width="7.36328125" style="53" customWidth="1"/>
    <col min="12289" max="12289" width="25.6328125" style="53" customWidth="1"/>
    <col min="12290" max="12290" width="16.6328125" style="53" customWidth="1"/>
    <col min="12291" max="12291" width="21.90625" style="53" customWidth="1"/>
    <col min="12292" max="12538" width="11" style="53"/>
    <col min="12539" max="12539" width="1" style="53" customWidth="1"/>
    <col min="12540" max="12540" width="15.36328125" style="53" customWidth="1"/>
    <col min="12541" max="12541" width="9.36328125" style="53" customWidth="1"/>
    <col min="12542" max="12542" width="24.08984375" style="53" customWidth="1"/>
    <col min="12543" max="12543" width="31.6328125" style="53" customWidth="1"/>
    <col min="12544" max="12544" width="7.36328125" style="53" customWidth="1"/>
    <col min="12545" max="12545" width="25.6328125" style="53" customWidth="1"/>
    <col min="12546" max="12546" width="16.6328125" style="53" customWidth="1"/>
    <col min="12547" max="12547" width="21.90625" style="53" customWidth="1"/>
    <col min="12548" max="12794" width="11" style="53"/>
    <col min="12795" max="12795" width="1" style="53" customWidth="1"/>
    <col min="12796" max="12796" width="15.36328125" style="53" customWidth="1"/>
    <col min="12797" max="12797" width="9.36328125" style="53" customWidth="1"/>
    <col min="12798" max="12798" width="24.08984375" style="53" customWidth="1"/>
    <col min="12799" max="12799" width="31.6328125" style="53" customWidth="1"/>
    <col min="12800" max="12800" width="7.36328125" style="53" customWidth="1"/>
    <col min="12801" max="12801" width="25.6328125" style="53" customWidth="1"/>
    <col min="12802" max="12802" width="16.6328125" style="53" customWidth="1"/>
    <col min="12803" max="12803" width="21.90625" style="53" customWidth="1"/>
    <col min="12804" max="13050" width="11" style="53"/>
    <col min="13051" max="13051" width="1" style="53" customWidth="1"/>
    <col min="13052" max="13052" width="15.36328125" style="53" customWidth="1"/>
    <col min="13053" max="13053" width="9.36328125" style="53" customWidth="1"/>
    <col min="13054" max="13054" width="24.08984375" style="53" customWidth="1"/>
    <col min="13055" max="13055" width="31.6328125" style="53" customWidth="1"/>
    <col min="13056" max="13056" width="7.36328125" style="53" customWidth="1"/>
    <col min="13057" max="13057" width="25.6328125" style="53" customWidth="1"/>
    <col min="13058" max="13058" width="16.6328125" style="53" customWidth="1"/>
    <col min="13059" max="13059" width="21.90625" style="53" customWidth="1"/>
    <col min="13060" max="13306" width="11" style="53"/>
    <col min="13307" max="13307" width="1" style="53" customWidth="1"/>
    <col min="13308" max="13308" width="15.36328125" style="53" customWidth="1"/>
    <col min="13309" max="13309" width="9.36328125" style="53" customWidth="1"/>
    <col min="13310" max="13310" width="24.08984375" style="53" customWidth="1"/>
    <col min="13311" max="13311" width="31.6328125" style="53" customWidth="1"/>
    <col min="13312" max="13312" width="7.36328125" style="53" customWidth="1"/>
    <col min="13313" max="13313" width="25.6328125" style="53" customWidth="1"/>
    <col min="13314" max="13314" width="16.6328125" style="53" customWidth="1"/>
    <col min="13315" max="13315" width="21.90625" style="53" customWidth="1"/>
    <col min="13316" max="13562" width="11" style="53"/>
    <col min="13563" max="13563" width="1" style="53" customWidth="1"/>
    <col min="13564" max="13564" width="15.36328125" style="53" customWidth="1"/>
    <col min="13565" max="13565" width="9.36328125" style="53" customWidth="1"/>
    <col min="13566" max="13566" width="24.08984375" style="53" customWidth="1"/>
    <col min="13567" max="13567" width="31.6328125" style="53" customWidth="1"/>
    <col min="13568" max="13568" width="7.36328125" style="53" customWidth="1"/>
    <col min="13569" max="13569" width="25.6328125" style="53" customWidth="1"/>
    <col min="13570" max="13570" width="16.6328125" style="53" customWidth="1"/>
    <col min="13571" max="13571" width="21.90625" style="53" customWidth="1"/>
    <col min="13572" max="13818" width="11" style="53"/>
    <col min="13819" max="13819" width="1" style="53" customWidth="1"/>
    <col min="13820" max="13820" width="15.36328125" style="53" customWidth="1"/>
    <col min="13821" max="13821" width="9.36328125" style="53" customWidth="1"/>
    <col min="13822" max="13822" width="24.08984375" style="53" customWidth="1"/>
    <col min="13823" max="13823" width="31.6328125" style="53" customWidth="1"/>
    <col min="13824" max="13824" width="7.36328125" style="53" customWidth="1"/>
    <col min="13825" max="13825" width="25.6328125" style="53" customWidth="1"/>
    <col min="13826" max="13826" width="16.6328125" style="53" customWidth="1"/>
    <col min="13827" max="13827" width="21.90625" style="53" customWidth="1"/>
    <col min="13828" max="14074" width="11" style="53"/>
    <col min="14075" max="14075" width="1" style="53" customWidth="1"/>
    <col min="14076" max="14076" width="15.36328125" style="53" customWidth="1"/>
    <col min="14077" max="14077" width="9.36328125" style="53" customWidth="1"/>
    <col min="14078" max="14078" width="24.08984375" style="53" customWidth="1"/>
    <col min="14079" max="14079" width="31.6328125" style="53" customWidth="1"/>
    <col min="14080" max="14080" width="7.36328125" style="53" customWidth="1"/>
    <col min="14081" max="14081" width="25.6328125" style="53" customWidth="1"/>
    <col min="14082" max="14082" width="16.6328125" style="53" customWidth="1"/>
    <col min="14083" max="14083" width="21.90625" style="53" customWidth="1"/>
    <col min="14084" max="14330" width="11" style="53"/>
    <col min="14331" max="14331" width="1" style="53" customWidth="1"/>
    <col min="14332" max="14332" width="15.36328125" style="53" customWidth="1"/>
    <col min="14333" max="14333" width="9.36328125" style="53" customWidth="1"/>
    <col min="14334" max="14334" width="24.08984375" style="53" customWidth="1"/>
    <col min="14335" max="14335" width="31.6328125" style="53" customWidth="1"/>
    <col min="14336" max="14336" width="7.36328125" style="53" customWidth="1"/>
    <col min="14337" max="14337" width="25.6328125" style="53" customWidth="1"/>
    <col min="14338" max="14338" width="16.6328125" style="53" customWidth="1"/>
    <col min="14339" max="14339" width="21.90625" style="53" customWidth="1"/>
    <col min="14340" max="14586" width="11" style="53"/>
    <col min="14587" max="14587" width="1" style="53" customWidth="1"/>
    <col min="14588" max="14588" width="15.36328125" style="53" customWidth="1"/>
    <col min="14589" max="14589" width="9.36328125" style="53" customWidth="1"/>
    <col min="14590" max="14590" width="24.08984375" style="53" customWidth="1"/>
    <col min="14591" max="14591" width="31.6328125" style="53" customWidth="1"/>
    <col min="14592" max="14592" width="7.36328125" style="53" customWidth="1"/>
    <col min="14593" max="14593" width="25.6328125" style="53" customWidth="1"/>
    <col min="14594" max="14594" width="16.6328125" style="53" customWidth="1"/>
    <col min="14595" max="14595" width="21.90625" style="53" customWidth="1"/>
    <col min="14596" max="14842" width="11" style="53"/>
    <col min="14843" max="14843" width="1" style="53" customWidth="1"/>
    <col min="14844" max="14844" width="15.36328125" style="53" customWidth="1"/>
    <col min="14845" max="14845" width="9.36328125" style="53" customWidth="1"/>
    <col min="14846" max="14846" width="24.08984375" style="53" customWidth="1"/>
    <col min="14847" max="14847" width="31.6328125" style="53" customWidth="1"/>
    <col min="14848" max="14848" width="7.36328125" style="53" customWidth="1"/>
    <col min="14849" max="14849" width="25.6328125" style="53" customWidth="1"/>
    <col min="14850" max="14850" width="16.6328125" style="53" customWidth="1"/>
    <col min="14851" max="14851" width="21.90625" style="53" customWidth="1"/>
    <col min="14852" max="15098" width="11" style="53"/>
    <col min="15099" max="15099" width="1" style="53" customWidth="1"/>
    <col min="15100" max="15100" width="15.36328125" style="53" customWidth="1"/>
    <col min="15101" max="15101" width="9.36328125" style="53" customWidth="1"/>
    <col min="15102" max="15102" width="24.08984375" style="53" customWidth="1"/>
    <col min="15103" max="15103" width="31.6328125" style="53" customWidth="1"/>
    <col min="15104" max="15104" width="7.36328125" style="53" customWidth="1"/>
    <col min="15105" max="15105" width="25.6328125" style="53" customWidth="1"/>
    <col min="15106" max="15106" width="16.6328125" style="53" customWidth="1"/>
    <col min="15107" max="15107" width="21.90625" style="53" customWidth="1"/>
    <col min="15108" max="15354" width="11" style="53"/>
    <col min="15355" max="15355" width="1" style="53" customWidth="1"/>
    <col min="15356" max="15356" width="15.36328125" style="53" customWidth="1"/>
    <col min="15357" max="15357" width="9.36328125" style="53" customWidth="1"/>
    <col min="15358" max="15358" width="24.08984375" style="53" customWidth="1"/>
    <col min="15359" max="15359" width="31.6328125" style="53" customWidth="1"/>
    <col min="15360" max="15360" width="7.36328125" style="53" customWidth="1"/>
    <col min="15361" max="15361" width="25.6328125" style="53" customWidth="1"/>
    <col min="15362" max="15362" width="16.6328125" style="53" customWidth="1"/>
    <col min="15363" max="15363" width="21.90625" style="53" customWidth="1"/>
    <col min="15364" max="15610" width="11" style="53"/>
    <col min="15611" max="15611" width="1" style="53" customWidth="1"/>
    <col min="15612" max="15612" width="15.36328125" style="53" customWidth="1"/>
    <col min="15613" max="15613" width="9.36328125" style="53" customWidth="1"/>
    <col min="15614" max="15614" width="24.08984375" style="53" customWidth="1"/>
    <col min="15615" max="15615" width="31.6328125" style="53" customWidth="1"/>
    <col min="15616" max="15616" width="7.36328125" style="53" customWidth="1"/>
    <col min="15617" max="15617" width="25.6328125" style="53" customWidth="1"/>
    <col min="15618" max="15618" width="16.6328125" style="53" customWidth="1"/>
    <col min="15619" max="15619" width="21.90625" style="53" customWidth="1"/>
    <col min="15620" max="15866" width="11" style="53"/>
    <col min="15867" max="15867" width="1" style="53" customWidth="1"/>
    <col min="15868" max="15868" width="15.36328125" style="53" customWidth="1"/>
    <col min="15869" max="15869" width="9.36328125" style="53" customWidth="1"/>
    <col min="15870" max="15870" width="24.08984375" style="53" customWidth="1"/>
    <col min="15871" max="15871" width="31.6328125" style="53" customWidth="1"/>
    <col min="15872" max="15872" width="7.36328125" style="53" customWidth="1"/>
    <col min="15873" max="15873" width="25.6328125" style="53" customWidth="1"/>
    <col min="15874" max="15874" width="16.6328125" style="53" customWidth="1"/>
    <col min="15875" max="15875" width="21.90625" style="53" customWidth="1"/>
    <col min="15876" max="16122" width="11" style="53"/>
    <col min="16123" max="16123" width="1" style="53" customWidth="1"/>
    <col min="16124" max="16124" width="15.36328125" style="53" customWidth="1"/>
    <col min="16125" max="16125" width="9.36328125" style="53" customWidth="1"/>
    <col min="16126" max="16126" width="24.08984375" style="53" customWidth="1"/>
    <col min="16127" max="16127" width="31.6328125" style="53" customWidth="1"/>
    <col min="16128" max="16128" width="7.36328125" style="53" customWidth="1"/>
    <col min="16129" max="16129" width="25.6328125" style="53" customWidth="1"/>
    <col min="16130" max="16130" width="16.6328125" style="53" customWidth="1"/>
    <col min="16131" max="16131" width="21.90625" style="53" customWidth="1"/>
    <col min="16132" max="16384" width="11" style="53"/>
  </cols>
  <sheetData>
    <row r="1" spans="2:9" s="19" customFormat="1" ht="27.75" customHeight="1" thickBot="1" x14ac:dyDescent="0.6">
      <c r="B1" s="390" t="s">
        <v>50</v>
      </c>
      <c r="C1" s="390"/>
      <c r="D1" s="390"/>
      <c r="E1" s="390"/>
      <c r="F1" s="21"/>
      <c r="G1" s="21"/>
      <c r="H1" s="21"/>
    </row>
    <row r="2" spans="2:9" ht="27.6" x14ac:dyDescent="0.3">
      <c r="B2" s="392" t="s">
        <v>16</v>
      </c>
      <c r="C2" s="393"/>
      <c r="D2" s="99" t="s">
        <v>92</v>
      </c>
      <c r="E2" s="99" t="s">
        <v>14</v>
      </c>
      <c r="F2" s="2" t="s">
        <v>13</v>
      </c>
      <c r="G2" s="1"/>
      <c r="H2" s="339"/>
    </row>
    <row r="3" spans="2:9" x14ac:dyDescent="0.3">
      <c r="C3" s="54" t="s">
        <v>5</v>
      </c>
      <c r="D3" s="66" t="s">
        <v>556</v>
      </c>
      <c r="E3" s="53" t="s">
        <v>562</v>
      </c>
      <c r="F3" s="322" t="s">
        <v>555</v>
      </c>
      <c r="G3" s="56"/>
    </row>
    <row r="4" spans="2:9" x14ac:dyDescent="0.3">
      <c r="B4" s="325"/>
      <c r="C4" s="325" t="s">
        <v>523</v>
      </c>
      <c r="D4" s="324" t="s">
        <v>524</v>
      </c>
      <c r="E4" s="324" t="s">
        <v>525</v>
      </c>
      <c r="F4" s="322" t="s">
        <v>522</v>
      </c>
    </row>
    <row r="5" spans="2:9" x14ac:dyDescent="0.3">
      <c r="B5" s="394"/>
      <c r="C5" s="394"/>
      <c r="D5" s="55"/>
      <c r="H5" s="57"/>
    </row>
    <row r="6" spans="2:9" ht="14.4" thickBot="1" x14ac:dyDescent="0.35">
      <c r="B6" s="391" t="s">
        <v>30</v>
      </c>
      <c r="C6" s="391"/>
      <c r="D6" s="391"/>
      <c r="E6" s="391"/>
      <c r="F6" s="391"/>
      <c r="G6" s="391"/>
      <c r="H6" s="391"/>
      <c r="I6" s="391"/>
    </row>
    <row r="7" spans="2:9" s="58" customFormat="1" ht="20.25" customHeight="1" x14ac:dyDescent="0.3">
      <c r="B7" s="1" t="s">
        <v>36</v>
      </c>
      <c r="C7" s="1"/>
      <c r="D7" s="1"/>
      <c r="E7" s="1"/>
      <c r="F7" s="1"/>
      <c r="G7" s="1"/>
      <c r="H7" s="336"/>
      <c r="I7" s="324"/>
    </row>
    <row r="8" spans="2:9" s="58" customFormat="1" x14ac:dyDescent="0.3">
      <c r="B8" s="281" t="s">
        <v>37</v>
      </c>
      <c r="C8" s="281"/>
      <c r="D8" s="281"/>
      <c r="E8" s="281"/>
      <c r="F8" s="281"/>
      <c r="G8" s="281"/>
      <c r="H8" s="281"/>
      <c r="I8" s="281"/>
    </row>
    <row r="9" spans="2:9" s="58" customFormat="1" x14ac:dyDescent="0.3">
      <c r="B9" s="335" t="s">
        <v>397</v>
      </c>
      <c r="C9" s="335"/>
      <c r="D9" s="335"/>
      <c r="E9" s="335"/>
      <c r="F9" s="335"/>
      <c r="G9" s="335"/>
      <c r="H9" s="280"/>
      <c r="I9" s="280"/>
    </row>
    <row r="10" spans="2:9" s="58" customFormat="1" ht="21" customHeight="1" x14ac:dyDescent="0.3">
      <c r="B10" s="335" t="s">
        <v>31</v>
      </c>
      <c r="C10" s="282"/>
      <c r="D10" s="282"/>
      <c r="E10" s="282"/>
      <c r="F10" s="282"/>
      <c r="G10" s="282"/>
      <c r="H10" s="282"/>
      <c r="I10" s="282"/>
    </row>
    <row r="11" spans="2:9" s="58" customFormat="1" ht="18" customHeight="1" x14ac:dyDescent="0.3">
      <c r="B11" s="335" t="s">
        <v>38</v>
      </c>
      <c r="C11" s="280"/>
      <c r="D11" s="280"/>
      <c r="E11" s="280"/>
      <c r="F11" s="280"/>
      <c r="G11" s="280"/>
      <c r="H11" s="280"/>
      <c r="I11" s="280"/>
    </row>
    <row r="12" spans="2:9" ht="19.5" customHeight="1" x14ac:dyDescent="0.3">
      <c r="B12" s="335" t="s">
        <v>509</v>
      </c>
      <c r="C12" s="325"/>
      <c r="D12" s="325"/>
      <c r="E12" s="324"/>
      <c r="F12" s="323"/>
      <c r="G12" s="323"/>
      <c r="H12" s="323"/>
      <c r="I12" s="324"/>
    </row>
    <row r="13" spans="2:9" s="59" customFormat="1" ht="24" customHeight="1" thickBot="1" x14ac:dyDescent="0.35">
      <c r="B13" s="340" t="s">
        <v>492</v>
      </c>
      <c r="C13" s="341"/>
      <c r="D13" s="342"/>
      <c r="E13" s="343"/>
      <c r="F13" s="337"/>
      <c r="G13" s="337"/>
      <c r="H13" s="337"/>
    </row>
    <row r="14" spans="2:9" s="59" customFormat="1" ht="45" customHeight="1" x14ac:dyDescent="0.3">
      <c r="B14" s="2" t="s">
        <v>73</v>
      </c>
      <c r="C14" s="2"/>
      <c r="D14" s="2"/>
      <c r="E14" s="2"/>
      <c r="F14" s="2"/>
      <c r="G14" s="2"/>
      <c r="H14" s="279"/>
    </row>
    <row r="15" spans="2:9" s="59" customFormat="1" ht="38.25" customHeight="1" x14ac:dyDescent="0.3">
      <c r="B15" s="406" t="s">
        <v>519</v>
      </c>
      <c r="C15" s="406"/>
      <c r="D15" s="406"/>
      <c r="E15" s="406"/>
      <c r="F15" s="406"/>
      <c r="G15" s="406"/>
      <c r="H15" s="7"/>
    </row>
    <row r="16" spans="2:9" s="59" customFormat="1" ht="14.25" customHeight="1" x14ac:dyDescent="0.3">
      <c r="B16" s="60"/>
      <c r="C16" s="61"/>
      <c r="D16" s="61"/>
      <c r="E16" s="61"/>
      <c r="F16" s="61"/>
      <c r="G16" s="61"/>
      <c r="H16" s="338"/>
    </row>
    <row r="17" spans="2:8" s="62" customFormat="1" ht="51" customHeight="1" x14ac:dyDescent="0.4">
      <c r="B17" s="100" t="s">
        <v>41</v>
      </c>
      <c r="C17" s="100" t="s">
        <v>518</v>
      </c>
      <c r="D17" s="100" t="s">
        <v>42</v>
      </c>
      <c r="E17" s="100" t="s">
        <v>43</v>
      </c>
      <c r="F17" s="100" t="s">
        <v>44</v>
      </c>
      <c r="G17" s="100" t="s">
        <v>452</v>
      </c>
    </row>
    <row r="18" spans="2:8" ht="15.6" x14ac:dyDescent="0.35">
      <c r="B18" s="286" t="s">
        <v>32</v>
      </c>
      <c r="C18" s="286"/>
      <c r="D18" s="286"/>
      <c r="E18" s="286"/>
      <c r="F18" s="287"/>
      <c r="G18" s="287"/>
      <c r="H18" s="53"/>
    </row>
    <row r="19" spans="2:8" x14ac:dyDescent="0.3">
      <c r="B19" s="288">
        <v>1</v>
      </c>
      <c r="C19" s="288" t="s">
        <v>45</v>
      </c>
      <c r="D19" s="288">
        <v>507019</v>
      </c>
      <c r="E19" s="289" t="s">
        <v>48</v>
      </c>
      <c r="F19" s="290">
        <v>3158.7</v>
      </c>
      <c r="G19" s="291">
        <v>3008.34</v>
      </c>
      <c r="H19" s="53"/>
    </row>
    <row r="20" spans="2:8" x14ac:dyDescent="0.3">
      <c r="B20" s="287" t="s">
        <v>0</v>
      </c>
      <c r="C20" s="288"/>
      <c r="D20" s="288" t="s">
        <v>0</v>
      </c>
      <c r="E20" s="289" t="s">
        <v>49</v>
      </c>
      <c r="F20" s="292"/>
      <c r="G20" s="293"/>
      <c r="H20" s="53"/>
    </row>
    <row r="21" spans="2:8" x14ac:dyDescent="0.3">
      <c r="B21" s="287" t="s">
        <v>0</v>
      </c>
      <c r="C21" s="288"/>
      <c r="D21" s="288" t="s">
        <v>0</v>
      </c>
      <c r="E21" s="289" t="s">
        <v>3</v>
      </c>
      <c r="F21" s="292"/>
      <c r="G21" s="293"/>
      <c r="H21" s="53"/>
    </row>
    <row r="22" spans="2:8" x14ac:dyDescent="0.3">
      <c r="B22" s="287" t="s">
        <v>0</v>
      </c>
      <c r="C22" s="288"/>
      <c r="D22" s="288" t="s">
        <v>0</v>
      </c>
      <c r="E22" s="289" t="s">
        <v>4</v>
      </c>
      <c r="F22" s="292"/>
      <c r="G22" s="293"/>
      <c r="H22" s="53"/>
    </row>
    <row r="23" spans="2:8" x14ac:dyDescent="0.3">
      <c r="B23" s="287" t="s">
        <v>0</v>
      </c>
      <c r="C23" s="288"/>
      <c r="D23" s="288" t="s">
        <v>0</v>
      </c>
      <c r="E23" s="289" t="s">
        <v>6</v>
      </c>
      <c r="F23" s="292"/>
      <c r="G23" s="293"/>
      <c r="H23" s="53"/>
    </row>
    <row r="24" spans="2:8" x14ac:dyDescent="0.3">
      <c r="B24" s="294" t="s">
        <v>39</v>
      </c>
      <c r="C24" s="294"/>
      <c r="D24" s="294"/>
      <c r="E24" s="289"/>
      <c r="F24" s="295"/>
      <c r="G24" s="296"/>
      <c r="H24" s="53"/>
    </row>
    <row r="25" spans="2:8" x14ac:dyDescent="0.3">
      <c r="B25" s="288">
        <v>2</v>
      </c>
      <c r="C25" s="288" t="s">
        <v>46</v>
      </c>
      <c r="D25" s="288">
        <v>571956</v>
      </c>
      <c r="E25" s="289" t="s">
        <v>2</v>
      </c>
      <c r="F25" s="290">
        <v>13504.27</v>
      </c>
      <c r="G25" s="297">
        <v>12949.3</v>
      </c>
      <c r="H25" s="324"/>
    </row>
    <row r="26" spans="2:8" x14ac:dyDescent="0.3">
      <c r="B26" s="287" t="s">
        <v>0</v>
      </c>
      <c r="C26" s="288"/>
      <c r="D26" s="288" t="s">
        <v>0</v>
      </c>
      <c r="E26" s="289" t="s">
        <v>1</v>
      </c>
      <c r="F26" s="298"/>
      <c r="G26" s="296"/>
      <c r="H26" s="53"/>
    </row>
    <row r="27" spans="2:8" x14ac:dyDescent="0.3">
      <c r="B27" s="299" t="s">
        <v>40</v>
      </c>
      <c r="C27" s="299"/>
      <c r="D27" s="299"/>
      <c r="E27" s="289"/>
      <c r="F27" s="295" t="s">
        <v>0</v>
      </c>
      <c r="G27" s="296"/>
      <c r="H27" s="53"/>
    </row>
    <row r="28" spans="2:8" s="480" customFormat="1" x14ac:dyDescent="0.3">
      <c r="B28" s="302">
        <v>1</v>
      </c>
      <c r="C28" s="302" t="s">
        <v>47</v>
      </c>
      <c r="D28" s="302" t="s">
        <v>569</v>
      </c>
      <c r="E28" s="479" t="s">
        <v>568</v>
      </c>
      <c r="F28" s="290">
        <v>3830.62</v>
      </c>
      <c r="G28" s="297">
        <v>3663.1</v>
      </c>
    </row>
    <row r="29" spans="2:8" s="480" customFormat="1" x14ac:dyDescent="0.3">
      <c r="B29" s="481" t="s">
        <v>0</v>
      </c>
      <c r="C29" s="482"/>
      <c r="D29" s="302" t="s">
        <v>0</v>
      </c>
      <c r="E29" s="479"/>
      <c r="F29" s="298"/>
      <c r="G29" s="298"/>
    </row>
    <row r="30" spans="2:8" ht="14.4" thickBot="1" x14ac:dyDescent="0.35">
      <c r="B30" s="287"/>
      <c r="C30" s="300"/>
      <c r="D30" s="288"/>
      <c r="E30" s="289"/>
      <c r="F30" s="298"/>
      <c r="G30" s="298"/>
      <c r="H30" s="53"/>
    </row>
    <row r="31" spans="2:8" ht="55.5" customHeight="1" x14ac:dyDescent="0.35">
      <c r="B31" s="2" t="s">
        <v>563</v>
      </c>
      <c r="C31" s="1"/>
      <c r="D31" s="404"/>
      <c r="E31" s="301"/>
      <c r="F31" s="301"/>
      <c r="G31" s="301"/>
      <c r="H31" s="331"/>
    </row>
    <row r="32" spans="2:8" x14ac:dyDescent="0.3">
      <c r="B32" s="405" t="s">
        <v>564</v>
      </c>
      <c r="C32" s="405"/>
      <c r="D32" s="405"/>
      <c r="E32" s="405"/>
      <c r="F32" s="283"/>
      <c r="G32" s="283"/>
      <c r="H32" s="53"/>
    </row>
    <row r="33" spans="2:8" s="324" customFormat="1" x14ac:dyDescent="0.3">
      <c r="B33" s="379"/>
      <c r="C33" s="379"/>
      <c r="D33" s="379"/>
      <c r="E33" s="379"/>
      <c r="F33" s="283"/>
      <c r="G33" s="283"/>
    </row>
    <row r="34" spans="2:8" ht="14.4" thickBot="1" x14ac:dyDescent="0.35">
      <c r="B34" s="302" t="s">
        <v>60</v>
      </c>
      <c r="C34" s="216"/>
      <c r="D34" s="303" t="s">
        <v>42</v>
      </c>
      <c r="E34" s="303" t="s">
        <v>43</v>
      </c>
      <c r="F34" s="332" t="s">
        <v>508</v>
      </c>
      <c r="G34" s="332" t="s">
        <v>452</v>
      </c>
      <c r="H34" s="53"/>
    </row>
    <row r="35" spans="2:8" ht="14.4" thickBot="1" x14ac:dyDescent="0.35">
      <c r="B35" s="288">
        <v>1</v>
      </c>
      <c r="C35" s="216"/>
      <c r="D35" s="216" t="s">
        <v>440</v>
      </c>
      <c r="E35" s="288" t="s">
        <v>441</v>
      </c>
      <c r="F35" s="411">
        <v>4174.82</v>
      </c>
      <c r="G35" s="395">
        <v>3885.42</v>
      </c>
      <c r="H35" s="53"/>
    </row>
    <row r="36" spans="2:8" ht="14.4" thickBot="1" x14ac:dyDescent="0.35">
      <c r="B36" s="288">
        <v>1</v>
      </c>
      <c r="C36" s="315" t="s">
        <v>515</v>
      </c>
      <c r="D36" s="216" t="s">
        <v>442</v>
      </c>
      <c r="E36" s="216" t="s">
        <v>443</v>
      </c>
      <c r="F36" s="412"/>
      <c r="G36" s="396"/>
      <c r="H36" s="53"/>
    </row>
    <row r="37" spans="2:8" ht="14.4" thickBot="1" x14ac:dyDescent="0.35">
      <c r="B37" s="288">
        <v>1</v>
      </c>
      <c r="C37" s="216"/>
      <c r="D37" s="216" t="s">
        <v>444</v>
      </c>
      <c r="E37" s="216" t="s">
        <v>445</v>
      </c>
      <c r="F37" s="412"/>
      <c r="G37" s="396"/>
      <c r="H37" s="53"/>
    </row>
    <row r="38" spans="2:8" ht="14.4" thickBot="1" x14ac:dyDescent="0.35">
      <c r="B38" s="288">
        <v>8</v>
      </c>
      <c r="C38" s="216"/>
      <c r="D38" s="216" t="s">
        <v>446</v>
      </c>
      <c r="E38" s="216" t="s">
        <v>447</v>
      </c>
      <c r="F38" s="412"/>
      <c r="G38" s="396"/>
      <c r="H38" s="53"/>
    </row>
    <row r="39" spans="2:8" x14ac:dyDescent="0.3">
      <c r="B39" s="288">
        <v>2</v>
      </c>
      <c r="C39" s="216"/>
      <c r="D39" s="216" t="s">
        <v>448</v>
      </c>
      <c r="E39" s="216" t="s">
        <v>449</v>
      </c>
      <c r="F39" s="412"/>
      <c r="G39" s="396"/>
      <c r="H39" s="53"/>
    </row>
    <row r="40" spans="2:8" s="324" customFormat="1" x14ac:dyDescent="0.3">
      <c r="B40" s="288">
        <v>1</v>
      </c>
      <c r="C40" s="216"/>
      <c r="D40" s="216" t="s">
        <v>450</v>
      </c>
      <c r="E40" s="216" t="s">
        <v>451</v>
      </c>
      <c r="F40" s="412"/>
      <c r="G40" s="414"/>
    </row>
    <row r="41" spans="2:8" x14ac:dyDescent="0.3">
      <c r="B41" s="288"/>
      <c r="C41" s="216"/>
      <c r="D41" s="216"/>
      <c r="E41" s="216" t="s">
        <v>451</v>
      </c>
      <c r="F41" s="413"/>
      <c r="G41" s="397"/>
      <c r="H41" s="53"/>
    </row>
    <row r="42" spans="2:8" x14ac:dyDescent="0.3">
      <c r="B42" s="405" t="s">
        <v>565</v>
      </c>
      <c r="C42" s="405"/>
      <c r="D42" s="405"/>
      <c r="E42" s="405"/>
      <c r="F42" s="284"/>
      <c r="G42" s="283"/>
      <c r="H42" s="329"/>
    </row>
    <row r="43" spans="2:8" x14ac:dyDescent="0.3">
      <c r="B43" s="303"/>
      <c r="C43" s="303"/>
      <c r="D43" s="303"/>
      <c r="E43" s="303"/>
      <c r="F43" s="284"/>
      <c r="G43" s="283"/>
      <c r="H43" s="53"/>
    </row>
    <row r="44" spans="2:8" ht="14.4" thickBot="1" x14ac:dyDescent="0.35">
      <c r="B44" s="303" t="s">
        <v>469</v>
      </c>
      <c r="C44" s="216"/>
      <c r="D44" s="303" t="s">
        <v>8</v>
      </c>
      <c r="E44" s="303" t="s">
        <v>7</v>
      </c>
      <c r="F44" s="284"/>
      <c r="G44" s="283"/>
      <c r="H44" s="53"/>
    </row>
    <row r="45" spans="2:8" ht="14.4" thickBot="1" x14ac:dyDescent="0.35">
      <c r="B45" s="302">
        <v>1</v>
      </c>
      <c r="C45" s="216"/>
      <c r="D45" s="304" t="s">
        <v>453</v>
      </c>
      <c r="E45" s="304" t="s">
        <v>454</v>
      </c>
      <c r="F45" s="411">
        <v>5088.78</v>
      </c>
      <c r="G45" s="395">
        <v>4737.4799999999996</v>
      </c>
      <c r="H45" s="53"/>
    </row>
    <row r="46" spans="2:8" ht="14.4" thickBot="1" x14ac:dyDescent="0.35">
      <c r="B46" s="302">
        <v>1</v>
      </c>
      <c r="C46" s="315" t="s">
        <v>516</v>
      </c>
      <c r="D46" s="216" t="s">
        <v>455</v>
      </c>
      <c r="E46" s="300" t="s">
        <v>456</v>
      </c>
      <c r="F46" s="412"/>
      <c r="G46" s="396"/>
      <c r="H46" s="53"/>
    </row>
    <row r="47" spans="2:8" ht="14.4" thickBot="1" x14ac:dyDescent="0.35">
      <c r="B47" s="288">
        <v>1</v>
      </c>
      <c r="D47" s="216" t="s">
        <v>457</v>
      </c>
      <c r="E47" s="216" t="s">
        <v>458</v>
      </c>
      <c r="F47" s="412"/>
      <c r="G47" s="396"/>
      <c r="H47" s="53"/>
    </row>
    <row r="48" spans="2:8" ht="14.4" thickBot="1" x14ac:dyDescent="0.35">
      <c r="B48" s="288">
        <v>8</v>
      </c>
      <c r="C48" s="216"/>
      <c r="D48" s="216" t="s">
        <v>459</v>
      </c>
      <c r="E48" s="216" t="s">
        <v>460</v>
      </c>
      <c r="F48" s="412"/>
      <c r="G48" s="396"/>
      <c r="H48" s="53"/>
    </row>
    <row r="49" spans="2:8" ht="14.4" thickBot="1" x14ac:dyDescent="0.35">
      <c r="B49" s="288">
        <v>2</v>
      </c>
      <c r="C49" s="216"/>
      <c r="D49" s="216" t="s">
        <v>461</v>
      </c>
      <c r="E49" s="216" t="s">
        <v>462</v>
      </c>
      <c r="F49" s="412"/>
      <c r="G49" s="396"/>
      <c r="H49" s="53"/>
    </row>
    <row r="50" spans="2:8" x14ac:dyDescent="0.3">
      <c r="B50" s="288">
        <v>1</v>
      </c>
      <c r="C50" s="216"/>
      <c r="D50" s="216" t="s">
        <v>463</v>
      </c>
      <c r="E50" s="216" t="s">
        <v>464</v>
      </c>
      <c r="F50" s="412"/>
      <c r="G50" s="396"/>
      <c r="H50" s="53"/>
    </row>
    <row r="51" spans="2:8" x14ac:dyDescent="0.3">
      <c r="B51" s="288">
        <v>1</v>
      </c>
      <c r="C51" s="216"/>
      <c r="D51" s="216" t="s">
        <v>465</v>
      </c>
      <c r="E51" s="216" t="s">
        <v>68</v>
      </c>
      <c r="F51" s="413"/>
      <c r="G51" s="397"/>
      <c r="H51" s="53"/>
    </row>
    <row r="52" spans="2:8" s="324" customFormat="1" x14ac:dyDescent="0.3">
      <c r="B52" s="288"/>
      <c r="C52" s="216"/>
      <c r="D52" s="216"/>
      <c r="E52" s="216"/>
      <c r="F52" s="380"/>
      <c r="G52" s="383"/>
    </row>
    <row r="53" spans="2:8" x14ac:dyDescent="0.3">
      <c r="B53" s="303" t="s">
        <v>566</v>
      </c>
      <c r="C53" s="216"/>
      <c r="D53" s="288"/>
      <c r="E53" s="301"/>
      <c r="F53" s="301"/>
      <c r="G53" s="301"/>
      <c r="H53" s="334"/>
    </row>
    <row r="54" spans="2:8" ht="14.4" thickBot="1" x14ac:dyDescent="0.35">
      <c r="B54" s="303" t="s">
        <v>469</v>
      </c>
      <c r="C54" s="216"/>
      <c r="D54" s="303" t="s">
        <v>8</v>
      </c>
      <c r="E54" s="303" t="s">
        <v>7</v>
      </c>
      <c r="F54" s="284"/>
      <c r="G54" s="283"/>
      <c r="H54" s="53"/>
    </row>
    <row r="55" spans="2:8" ht="14.4" thickBot="1" x14ac:dyDescent="0.35">
      <c r="B55" s="305">
        <v>1</v>
      </c>
      <c r="C55" s="216"/>
      <c r="D55" s="382" t="s">
        <v>453</v>
      </c>
      <c r="E55" s="306" t="s">
        <v>454</v>
      </c>
      <c r="F55" s="408">
        <v>5883.46</v>
      </c>
      <c r="G55" s="395">
        <v>5479.51</v>
      </c>
      <c r="H55" s="53"/>
    </row>
    <row r="56" spans="2:8" ht="14.4" thickBot="1" x14ac:dyDescent="0.35">
      <c r="B56" s="305">
        <v>1</v>
      </c>
      <c r="C56" s="315" t="s">
        <v>516</v>
      </c>
      <c r="D56" s="382" t="s">
        <v>455</v>
      </c>
      <c r="E56" s="306" t="s">
        <v>456</v>
      </c>
      <c r="F56" s="409"/>
      <c r="G56" s="396"/>
      <c r="H56" s="53"/>
    </row>
    <row r="57" spans="2:8" ht="14.4" thickBot="1" x14ac:dyDescent="0.35">
      <c r="B57" s="305">
        <v>1</v>
      </c>
      <c r="C57" s="216"/>
      <c r="D57" s="306" t="s">
        <v>457</v>
      </c>
      <c r="E57" s="306" t="s">
        <v>458</v>
      </c>
      <c r="F57" s="409"/>
      <c r="G57" s="396"/>
      <c r="H57" s="53"/>
    </row>
    <row r="58" spans="2:8" ht="14.4" thickBot="1" x14ac:dyDescent="0.35">
      <c r="B58" s="305">
        <v>8</v>
      </c>
      <c r="C58" s="216"/>
      <c r="D58" s="382" t="s">
        <v>470</v>
      </c>
      <c r="E58" s="306" t="s">
        <v>471</v>
      </c>
      <c r="F58" s="409"/>
      <c r="G58" s="396"/>
      <c r="H58" s="53"/>
    </row>
    <row r="59" spans="2:8" ht="14.4" thickBot="1" x14ac:dyDescent="0.35">
      <c r="B59" s="305">
        <v>2</v>
      </c>
      <c r="C59" s="216"/>
      <c r="D59" s="382" t="s">
        <v>461</v>
      </c>
      <c r="E59" s="306" t="s">
        <v>462</v>
      </c>
      <c r="F59" s="409"/>
      <c r="G59" s="396"/>
      <c r="H59" s="53"/>
    </row>
    <row r="60" spans="2:8" ht="14.4" thickBot="1" x14ac:dyDescent="0.35">
      <c r="B60" s="305">
        <v>1</v>
      </c>
      <c r="C60" s="216"/>
      <c r="D60" s="382" t="s">
        <v>463</v>
      </c>
      <c r="E60" s="306" t="s">
        <v>464</v>
      </c>
      <c r="F60" s="409"/>
      <c r="G60" s="396"/>
      <c r="H60" s="53"/>
    </row>
    <row r="61" spans="2:8" x14ac:dyDescent="0.3">
      <c r="B61" s="305">
        <v>1</v>
      </c>
      <c r="C61" s="216"/>
      <c r="D61" s="382" t="s">
        <v>465</v>
      </c>
      <c r="E61" s="306" t="s">
        <v>68</v>
      </c>
      <c r="F61" s="409"/>
      <c r="G61" s="396"/>
      <c r="H61" s="53"/>
    </row>
    <row r="62" spans="2:8" x14ac:dyDescent="0.3">
      <c r="B62" s="305">
        <v>1</v>
      </c>
      <c r="C62" s="216"/>
      <c r="D62" s="382" t="s">
        <v>466</v>
      </c>
      <c r="E62" s="306" t="s">
        <v>467</v>
      </c>
      <c r="F62" s="410"/>
      <c r="G62" s="397"/>
      <c r="H62" s="53"/>
    </row>
    <row r="63" spans="2:8" x14ac:dyDescent="0.3">
      <c r="B63" s="306"/>
      <c r="C63" s="306"/>
      <c r="D63" s="307"/>
      <c r="E63" s="216"/>
      <c r="F63" s="283"/>
      <c r="G63" s="283"/>
      <c r="H63" s="53"/>
    </row>
    <row r="64" spans="2:8" x14ac:dyDescent="0.3">
      <c r="B64" s="216" t="s">
        <v>0</v>
      </c>
      <c r="C64" s="308"/>
      <c r="D64" s="308"/>
      <c r="E64" s="308"/>
      <c r="F64" s="283"/>
      <c r="G64" s="283"/>
      <c r="H64" s="53"/>
    </row>
    <row r="65" spans="2:8" ht="27" customHeight="1" x14ac:dyDescent="0.3">
      <c r="B65" s="308" t="s">
        <v>567</v>
      </c>
      <c r="C65" s="216"/>
      <c r="D65" s="288"/>
      <c r="E65" s="221"/>
      <c r="F65" s="290"/>
      <c r="G65" s="309"/>
      <c r="H65" s="53"/>
    </row>
    <row r="66" spans="2:8" ht="27" customHeight="1" thickBot="1" x14ac:dyDescent="0.35">
      <c r="B66" s="306" t="s">
        <v>468</v>
      </c>
      <c r="C66" s="216"/>
      <c r="D66" s="306" t="s">
        <v>8</v>
      </c>
      <c r="E66" s="306" t="s">
        <v>7</v>
      </c>
      <c r="F66" s="333" t="s">
        <v>508</v>
      </c>
      <c r="G66" s="332" t="s">
        <v>452</v>
      </c>
      <c r="H66" s="53"/>
    </row>
    <row r="67" spans="2:8" ht="27" customHeight="1" thickBot="1" x14ac:dyDescent="0.35">
      <c r="B67" s="305">
        <v>1</v>
      </c>
      <c r="C67" s="216"/>
      <c r="D67" s="382" t="s">
        <v>453</v>
      </c>
      <c r="E67" s="306" t="s">
        <v>454</v>
      </c>
      <c r="F67" s="408">
        <v>7692.82</v>
      </c>
      <c r="G67" s="395">
        <v>7161.27</v>
      </c>
      <c r="H67" s="53"/>
    </row>
    <row r="68" spans="2:8" ht="27" customHeight="1" thickBot="1" x14ac:dyDescent="0.35">
      <c r="B68" s="305">
        <v>1</v>
      </c>
      <c r="C68" s="315" t="s">
        <v>516</v>
      </c>
      <c r="D68" s="382" t="s">
        <v>455</v>
      </c>
      <c r="E68" s="306" t="s">
        <v>456</v>
      </c>
      <c r="F68" s="409"/>
      <c r="G68" s="396"/>
      <c r="H68" s="53"/>
    </row>
    <row r="69" spans="2:8" ht="14.4" thickBot="1" x14ac:dyDescent="0.35">
      <c r="B69" s="305">
        <v>1</v>
      </c>
      <c r="C69" s="216"/>
      <c r="D69" s="306" t="s">
        <v>457</v>
      </c>
      <c r="E69" s="306" t="s">
        <v>458</v>
      </c>
      <c r="F69" s="409"/>
      <c r="G69" s="396"/>
      <c r="H69" s="53"/>
    </row>
    <row r="70" spans="2:8" ht="12" customHeight="1" thickBot="1" x14ac:dyDescent="0.35">
      <c r="B70" s="305">
        <v>16</v>
      </c>
      <c r="C70" s="216"/>
      <c r="D70" s="382" t="s">
        <v>470</v>
      </c>
      <c r="E70" s="306" t="s">
        <v>471</v>
      </c>
      <c r="F70" s="409"/>
      <c r="G70" s="396"/>
      <c r="H70" s="53"/>
    </row>
    <row r="71" spans="2:8" ht="14.4" thickBot="1" x14ac:dyDescent="0.35">
      <c r="B71" s="305">
        <v>2</v>
      </c>
      <c r="C71" s="216"/>
      <c r="D71" s="306" t="s">
        <v>461</v>
      </c>
      <c r="E71" s="306" t="s">
        <v>462</v>
      </c>
      <c r="F71" s="409"/>
      <c r="G71" s="396"/>
      <c r="H71" s="53"/>
    </row>
    <row r="72" spans="2:8" ht="14.4" thickBot="1" x14ac:dyDescent="0.35">
      <c r="B72" s="305">
        <v>1</v>
      </c>
      <c r="C72" s="216"/>
      <c r="D72" s="306" t="s">
        <v>463</v>
      </c>
      <c r="E72" s="306" t="s">
        <v>464</v>
      </c>
      <c r="F72" s="409"/>
      <c r="G72" s="396"/>
      <c r="H72" s="53"/>
    </row>
    <row r="73" spans="2:8" x14ac:dyDescent="0.3">
      <c r="B73" s="305">
        <v>1</v>
      </c>
      <c r="C73" s="216"/>
      <c r="D73" s="306" t="s">
        <v>465</v>
      </c>
      <c r="E73" s="306" t="s">
        <v>68</v>
      </c>
      <c r="F73" s="409"/>
      <c r="G73" s="396"/>
      <c r="H73" s="53"/>
    </row>
    <row r="74" spans="2:8" x14ac:dyDescent="0.3">
      <c r="B74" s="305">
        <v>1</v>
      </c>
      <c r="C74" s="216"/>
      <c r="D74" s="306" t="s">
        <v>466</v>
      </c>
      <c r="E74" s="306" t="s">
        <v>467</v>
      </c>
      <c r="F74" s="409"/>
      <c r="G74" s="397"/>
      <c r="H74" s="53"/>
    </row>
    <row r="75" spans="2:8" s="324" customFormat="1" x14ac:dyDescent="0.3">
      <c r="B75" s="305"/>
      <c r="C75" s="216"/>
      <c r="D75" s="306"/>
      <c r="E75" s="306"/>
      <c r="F75" s="409"/>
      <c r="G75" s="383"/>
    </row>
    <row r="76" spans="2:8" x14ac:dyDescent="0.3">
      <c r="B76" s="310" t="s">
        <v>126</v>
      </c>
      <c r="C76" s="306"/>
      <c r="D76" s="307"/>
      <c r="E76" s="306"/>
      <c r="F76" s="410"/>
      <c r="G76" s="386"/>
      <c r="H76" s="53"/>
    </row>
    <row r="77" spans="2:8" s="86" customFormat="1" ht="48.75" customHeight="1" x14ac:dyDescent="0.35">
      <c r="B77" s="311">
        <v>1</v>
      </c>
      <c r="C77" s="312"/>
      <c r="D77" s="313" t="s">
        <v>127</v>
      </c>
      <c r="E77" s="314" t="s">
        <v>128</v>
      </c>
      <c r="G77" s="330">
        <v>233</v>
      </c>
    </row>
    <row r="78" spans="2:8" ht="27.75" customHeight="1" thickBot="1" x14ac:dyDescent="0.35">
      <c r="B78" s="313" t="s">
        <v>0</v>
      </c>
      <c r="C78" s="287"/>
      <c r="D78" s="287"/>
      <c r="E78" s="216"/>
      <c r="F78" s="283"/>
      <c r="G78" s="283"/>
      <c r="H78" s="53"/>
    </row>
    <row r="79" spans="2:8" ht="31.5" customHeight="1" thickBot="1" x14ac:dyDescent="0.4">
      <c r="B79" s="2" t="s">
        <v>507</v>
      </c>
      <c r="C79" s="1"/>
      <c r="D79" s="407"/>
      <c r="E79" s="301"/>
      <c r="F79" s="301"/>
      <c r="G79" s="301"/>
      <c r="H79" s="331"/>
    </row>
    <row r="80" spans="2:8" ht="14.4" thickBot="1" x14ac:dyDescent="0.35">
      <c r="B80" s="308" t="s">
        <v>478</v>
      </c>
      <c r="C80" s="216"/>
      <c r="D80" s="288"/>
      <c r="E80" s="315" t="s">
        <v>472</v>
      </c>
      <c r="F80" s="398">
        <v>2642.75</v>
      </c>
      <c r="G80" s="395">
        <v>2527.34</v>
      </c>
      <c r="H80" s="53"/>
    </row>
    <row r="81" spans="2:8" ht="14.4" thickBot="1" x14ac:dyDescent="0.35">
      <c r="B81" s="288"/>
      <c r="C81" s="315" t="s">
        <v>517</v>
      </c>
      <c r="D81" s="216"/>
      <c r="E81" s="315" t="s">
        <v>473</v>
      </c>
      <c r="F81" s="399"/>
      <c r="G81" s="396"/>
      <c r="H81" s="53"/>
    </row>
    <row r="82" spans="2:8" ht="14.4" thickBot="1" x14ac:dyDescent="0.35">
      <c r="B82" s="288"/>
      <c r="C82" s="216"/>
      <c r="D82" s="216"/>
      <c r="E82" s="315" t="s">
        <v>474</v>
      </c>
      <c r="F82" s="399"/>
      <c r="G82" s="396"/>
      <c r="H82" s="53"/>
    </row>
    <row r="83" spans="2:8" ht="14.4" thickBot="1" x14ac:dyDescent="0.35">
      <c r="B83" s="216" t="s">
        <v>0</v>
      </c>
      <c r="C83" s="216"/>
      <c r="D83" s="216" t="s">
        <v>0</v>
      </c>
      <c r="E83" s="315" t="s">
        <v>449</v>
      </c>
      <c r="F83" s="399"/>
      <c r="G83" s="396"/>
      <c r="H83" s="53"/>
    </row>
    <row r="84" spans="2:8" ht="14.4" thickBot="1" x14ac:dyDescent="0.35">
      <c r="B84" s="216" t="s">
        <v>0</v>
      </c>
      <c r="C84" s="216"/>
      <c r="D84" s="216"/>
      <c r="E84" s="315" t="s">
        <v>69</v>
      </c>
      <c r="F84" s="399"/>
      <c r="G84" s="396"/>
      <c r="H84" s="53"/>
    </row>
    <row r="85" spans="2:8" ht="14.4" thickBot="1" x14ac:dyDescent="0.35">
      <c r="B85" s="216" t="s">
        <v>0</v>
      </c>
      <c r="C85" s="216"/>
      <c r="D85" s="216" t="s">
        <v>0</v>
      </c>
      <c r="E85" s="315" t="s">
        <v>475</v>
      </c>
      <c r="F85" s="399"/>
      <c r="G85" s="396"/>
      <c r="H85" s="53"/>
    </row>
    <row r="86" spans="2:8" x14ac:dyDescent="0.3">
      <c r="B86" s="216" t="s">
        <v>0</v>
      </c>
      <c r="C86" s="216"/>
      <c r="D86" s="216"/>
      <c r="E86" s="315" t="s">
        <v>476</v>
      </c>
      <c r="F86" s="399"/>
      <c r="G86" s="396"/>
      <c r="H86" s="53"/>
    </row>
    <row r="87" spans="2:8" x14ac:dyDescent="0.3">
      <c r="B87" s="216"/>
      <c r="C87" s="308"/>
      <c r="D87" s="308"/>
      <c r="E87" s="315" t="s">
        <v>477</v>
      </c>
      <c r="F87" s="400"/>
      <c r="G87" s="397"/>
      <c r="H87" s="53"/>
    </row>
    <row r="88" spans="2:8" x14ac:dyDescent="0.3">
      <c r="B88" s="216"/>
      <c r="C88" s="308"/>
      <c r="D88" s="308"/>
      <c r="E88" s="315"/>
      <c r="F88" s="387"/>
      <c r="G88" s="384"/>
      <c r="H88" s="53"/>
    </row>
    <row r="89" spans="2:8" ht="14.4" thickBot="1" x14ac:dyDescent="0.35">
      <c r="B89" s="308" t="s">
        <v>53</v>
      </c>
      <c r="C89" s="216"/>
      <c r="D89" s="287"/>
      <c r="E89" s="316" t="s">
        <v>7</v>
      </c>
      <c r="F89" s="388" t="s">
        <v>0</v>
      </c>
      <c r="G89" s="385" t="s">
        <v>0</v>
      </c>
      <c r="H89" s="53"/>
    </row>
    <row r="90" spans="2:8" ht="14.4" thickBot="1" x14ac:dyDescent="0.35">
      <c r="B90" s="288">
        <v>1</v>
      </c>
      <c r="D90" s="287"/>
      <c r="E90" s="316" t="s">
        <v>479</v>
      </c>
      <c r="F90" s="401">
        <v>4811.2</v>
      </c>
      <c r="G90" s="395">
        <v>4593.7</v>
      </c>
      <c r="H90" s="53"/>
    </row>
    <row r="91" spans="2:8" ht="14.4" thickBot="1" x14ac:dyDescent="0.35">
      <c r="B91" s="216" t="s">
        <v>0</v>
      </c>
      <c r="C91" s="315" t="s">
        <v>515</v>
      </c>
      <c r="D91" s="287"/>
      <c r="E91" s="316" t="s">
        <v>480</v>
      </c>
      <c r="F91" s="402"/>
      <c r="G91" s="396"/>
      <c r="H91" s="53"/>
    </row>
    <row r="92" spans="2:8" ht="14.4" thickBot="1" x14ac:dyDescent="0.35">
      <c r="B92" s="216" t="s">
        <v>0</v>
      </c>
      <c r="C92" s="216"/>
      <c r="D92" s="287"/>
      <c r="E92" s="316" t="s">
        <v>481</v>
      </c>
      <c r="F92" s="402"/>
      <c r="G92" s="396"/>
      <c r="H92" s="53"/>
    </row>
    <row r="93" spans="2:8" ht="14.4" thickBot="1" x14ac:dyDescent="0.35">
      <c r="B93" s="216" t="s">
        <v>0</v>
      </c>
      <c r="C93" s="216"/>
      <c r="D93" s="287"/>
      <c r="E93" s="316" t="s">
        <v>482</v>
      </c>
      <c r="F93" s="402"/>
      <c r="G93" s="396"/>
      <c r="H93" s="53"/>
    </row>
    <row r="94" spans="2:8" ht="14.4" thickBot="1" x14ac:dyDescent="0.35">
      <c r="B94" s="216"/>
      <c r="C94" s="216"/>
      <c r="D94" s="287"/>
      <c r="E94" s="316" t="s">
        <v>462</v>
      </c>
      <c r="F94" s="402"/>
      <c r="G94" s="396"/>
      <c r="H94" s="53"/>
    </row>
    <row r="95" spans="2:8" ht="14.4" thickBot="1" x14ac:dyDescent="0.35">
      <c r="B95" s="216" t="s">
        <v>0</v>
      </c>
      <c r="C95" s="216"/>
      <c r="D95" s="287"/>
      <c r="E95" s="316" t="s">
        <v>483</v>
      </c>
      <c r="F95" s="402"/>
      <c r="G95" s="396"/>
      <c r="H95" s="53"/>
    </row>
    <row r="96" spans="2:8" ht="14.4" thickBot="1" x14ac:dyDescent="0.35">
      <c r="B96" s="216" t="s">
        <v>0</v>
      </c>
      <c r="C96" s="216"/>
      <c r="D96" s="287"/>
      <c r="E96" s="316" t="s">
        <v>52</v>
      </c>
      <c r="F96" s="402"/>
      <c r="G96" s="396"/>
      <c r="H96" s="53"/>
    </row>
    <row r="97" spans="2:9" x14ac:dyDescent="0.3">
      <c r="B97" s="216" t="s">
        <v>0</v>
      </c>
      <c r="C97" s="216"/>
      <c r="D97" s="287"/>
      <c r="E97" s="316" t="s">
        <v>475</v>
      </c>
      <c r="F97" s="402"/>
      <c r="G97" s="396"/>
      <c r="H97" s="53"/>
    </row>
    <row r="98" spans="2:9" x14ac:dyDescent="0.3">
      <c r="B98" s="216"/>
      <c r="C98" s="216"/>
      <c r="D98" s="287"/>
      <c r="E98" s="316" t="s">
        <v>476</v>
      </c>
      <c r="F98" s="403"/>
      <c r="G98" s="397"/>
      <c r="H98" s="53"/>
    </row>
    <row r="99" spans="2:9" x14ac:dyDescent="0.3">
      <c r="B99" s="216"/>
      <c r="C99" s="308"/>
      <c r="D99" s="316"/>
      <c r="E99" s="316"/>
      <c r="F99" s="388"/>
      <c r="G99" s="317"/>
      <c r="H99" s="285"/>
      <c r="I99" s="285">
        <v>0</v>
      </c>
    </row>
    <row r="100" spans="2:9" ht="14.4" thickBot="1" x14ac:dyDescent="0.35">
      <c r="B100" s="308" t="s">
        <v>70</v>
      </c>
      <c r="C100" s="216"/>
      <c r="D100" s="288"/>
      <c r="E100" s="316" t="s">
        <v>7</v>
      </c>
      <c r="F100" s="388" t="s">
        <v>0</v>
      </c>
      <c r="G100" s="316" t="s">
        <v>0</v>
      </c>
      <c r="H100" s="53"/>
    </row>
    <row r="101" spans="2:9" ht="14.4" thickBot="1" x14ac:dyDescent="0.35">
      <c r="B101" s="288">
        <v>1</v>
      </c>
      <c r="C101" s="216"/>
      <c r="D101" s="216" t="s">
        <v>0</v>
      </c>
      <c r="E101" s="316" t="s">
        <v>484</v>
      </c>
      <c r="F101" s="398">
        <v>4682.18</v>
      </c>
      <c r="G101" s="395">
        <v>4612.21</v>
      </c>
      <c r="H101" s="53"/>
    </row>
    <row r="102" spans="2:9" ht="14.4" thickBot="1" x14ac:dyDescent="0.35">
      <c r="B102" s="216" t="s">
        <v>0</v>
      </c>
      <c r="C102" s="315" t="s">
        <v>515</v>
      </c>
      <c r="D102" s="216" t="s">
        <v>0</v>
      </c>
      <c r="E102" s="316" t="s">
        <v>485</v>
      </c>
      <c r="F102" s="399"/>
      <c r="G102" s="396"/>
      <c r="H102" s="53"/>
    </row>
    <row r="103" spans="2:9" ht="14.4" thickBot="1" x14ac:dyDescent="0.35">
      <c r="B103" s="216" t="s">
        <v>0</v>
      </c>
      <c r="C103" s="315"/>
      <c r="D103" s="216" t="s">
        <v>0</v>
      </c>
      <c r="E103" s="316" t="s">
        <v>486</v>
      </c>
      <c r="F103" s="399"/>
      <c r="G103" s="396"/>
      <c r="H103" s="53"/>
    </row>
    <row r="104" spans="2:9" ht="14.4" thickBot="1" x14ac:dyDescent="0.35">
      <c r="B104" s="216" t="s">
        <v>0</v>
      </c>
      <c r="C104" s="216"/>
      <c r="D104" s="216" t="s">
        <v>0</v>
      </c>
      <c r="E104" s="316" t="s">
        <v>487</v>
      </c>
      <c r="F104" s="399"/>
      <c r="G104" s="396"/>
      <c r="H104" s="53"/>
    </row>
    <row r="105" spans="2:9" ht="14.4" thickBot="1" x14ac:dyDescent="0.35">
      <c r="B105" s="216" t="s">
        <v>0</v>
      </c>
      <c r="C105" s="216"/>
      <c r="D105" s="216" t="s">
        <v>0</v>
      </c>
      <c r="E105" s="316" t="s">
        <v>449</v>
      </c>
      <c r="F105" s="399"/>
      <c r="G105" s="396"/>
      <c r="H105" s="53"/>
    </row>
    <row r="106" spans="2:9" ht="14.4" thickBot="1" x14ac:dyDescent="0.35">
      <c r="B106" s="216" t="s">
        <v>0</v>
      </c>
      <c r="C106" s="216"/>
      <c r="D106" s="216" t="s">
        <v>0</v>
      </c>
      <c r="E106" s="316" t="s">
        <v>71</v>
      </c>
      <c r="F106" s="399"/>
      <c r="G106" s="396"/>
      <c r="H106" s="53"/>
    </row>
    <row r="107" spans="2:9" ht="14.4" thickBot="1" x14ac:dyDescent="0.35">
      <c r="B107" s="216" t="s">
        <v>0</v>
      </c>
      <c r="C107" s="216"/>
      <c r="D107" s="216"/>
      <c r="E107" s="316" t="s">
        <v>69</v>
      </c>
      <c r="F107" s="399"/>
      <c r="G107" s="396"/>
      <c r="H107" s="53"/>
    </row>
    <row r="108" spans="2:9" ht="14.4" thickBot="1" x14ac:dyDescent="0.35">
      <c r="B108" s="216"/>
      <c r="C108" s="216"/>
      <c r="D108" s="216"/>
      <c r="E108" s="316" t="s">
        <v>488</v>
      </c>
      <c r="F108" s="399"/>
      <c r="G108" s="396"/>
      <c r="H108" s="53"/>
    </row>
    <row r="109" spans="2:9" x14ac:dyDescent="0.3">
      <c r="B109" s="216"/>
      <c r="C109" s="216"/>
      <c r="D109" s="216"/>
      <c r="E109" s="316" t="s">
        <v>476</v>
      </c>
      <c r="F109" s="399"/>
      <c r="G109" s="396"/>
      <c r="H109" s="53"/>
    </row>
    <row r="110" spans="2:9" x14ac:dyDescent="0.3">
      <c r="B110" s="216"/>
      <c r="C110" s="308"/>
      <c r="D110" s="308"/>
      <c r="E110" s="316" t="s">
        <v>72</v>
      </c>
      <c r="F110" s="400"/>
      <c r="G110" s="397"/>
      <c r="H110" s="53"/>
    </row>
    <row r="111" spans="2:9" x14ac:dyDescent="0.3">
      <c r="B111" s="216"/>
      <c r="C111" s="308"/>
      <c r="D111" s="308"/>
      <c r="E111" s="316"/>
      <c r="F111" s="389"/>
      <c r="G111" s="384"/>
      <c r="H111" s="53"/>
    </row>
    <row r="112" spans="2:9" ht="14.4" thickBot="1" x14ac:dyDescent="0.35">
      <c r="B112" s="308" t="s">
        <v>54</v>
      </c>
      <c r="C112" s="216"/>
      <c r="D112" s="288"/>
      <c r="E112" s="316" t="s">
        <v>7</v>
      </c>
      <c r="F112" s="388" t="s">
        <v>0</v>
      </c>
      <c r="G112" s="385" t="s">
        <v>0</v>
      </c>
      <c r="H112" s="53"/>
    </row>
    <row r="113" spans="2:9" ht="14.4" thickBot="1" x14ac:dyDescent="0.35">
      <c r="B113" s="288">
        <v>1</v>
      </c>
      <c r="C113" s="216"/>
      <c r="D113" s="216" t="s">
        <v>0</v>
      </c>
      <c r="E113" s="315" t="s">
        <v>489</v>
      </c>
      <c r="F113" s="398">
        <v>4865.95</v>
      </c>
      <c r="G113" s="395">
        <v>4644.8500000000004</v>
      </c>
      <c r="H113" s="53"/>
    </row>
    <row r="114" spans="2:9" ht="14.4" thickBot="1" x14ac:dyDescent="0.35">
      <c r="B114" s="216" t="s">
        <v>0</v>
      </c>
      <c r="C114" s="315" t="s">
        <v>516</v>
      </c>
      <c r="D114" s="216" t="s">
        <v>0</v>
      </c>
      <c r="E114" s="315" t="s">
        <v>490</v>
      </c>
      <c r="F114" s="399"/>
      <c r="G114" s="396"/>
      <c r="H114" s="53"/>
    </row>
    <row r="115" spans="2:9" ht="14.4" thickBot="1" x14ac:dyDescent="0.35">
      <c r="B115" s="216" t="s">
        <v>0</v>
      </c>
      <c r="C115" s="216"/>
      <c r="D115" s="216" t="s">
        <v>0</v>
      </c>
      <c r="E115" s="315" t="s">
        <v>491</v>
      </c>
      <c r="F115" s="399"/>
      <c r="G115" s="396"/>
      <c r="H115" s="53"/>
    </row>
    <row r="116" spans="2:9" ht="14.4" thickBot="1" x14ac:dyDescent="0.35">
      <c r="B116" s="216" t="s">
        <v>0</v>
      </c>
      <c r="C116" s="216"/>
      <c r="D116" s="216" t="s">
        <v>0</v>
      </c>
      <c r="E116" s="315" t="s">
        <v>482</v>
      </c>
      <c r="F116" s="399"/>
      <c r="G116" s="396"/>
      <c r="H116" s="53"/>
    </row>
    <row r="117" spans="2:9" ht="14.4" thickBot="1" x14ac:dyDescent="0.35">
      <c r="B117" s="216" t="s">
        <v>0</v>
      </c>
      <c r="C117" s="216"/>
      <c r="D117" s="216" t="s">
        <v>0</v>
      </c>
      <c r="E117" s="315" t="s">
        <v>462</v>
      </c>
      <c r="F117" s="399"/>
      <c r="G117" s="396"/>
      <c r="H117" s="53"/>
    </row>
    <row r="118" spans="2:9" ht="14.4" thickBot="1" x14ac:dyDescent="0.35">
      <c r="B118" s="216" t="s">
        <v>0</v>
      </c>
      <c r="C118" s="216"/>
      <c r="D118" s="216" t="s">
        <v>0</v>
      </c>
      <c r="E118" s="315" t="s">
        <v>483</v>
      </c>
      <c r="F118" s="399"/>
      <c r="G118" s="396"/>
      <c r="H118" s="53"/>
    </row>
    <row r="119" spans="2:9" ht="14.4" thickBot="1" x14ac:dyDescent="0.35">
      <c r="B119" s="216" t="s">
        <v>0</v>
      </c>
      <c r="C119" s="216"/>
      <c r="D119" s="216"/>
      <c r="E119" s="315" t="s">
        <v>52</v>
      </c>
      <c r="F119" s="399"/>
      <c r="G119" s="396"/>
      <c r="H119" s="53"/>
    </row>
    <row r="120" spans="2:9" x14ac:dyDescent="0.3">
      <c r="B120" s="216"/>
      <c r="C120" s="216"/>
      <c r="D120" s="216"/>
      <c r="E120" s="315" t="s">
        <v>488</v>
      </c>
      <c r="F120" s="399"/>
      <c r="G120" s="396"/>
      <c r="H120" s="53"/>
    </row>
    <row r="121" spans="2:9" x14ac:dyDescent="0.3">
      <c r="B121" s="216"/>
      <c r="C121" s="216"/>
      <c r="D121" s="216"/>
      <c r="E121" s="315" t="s">
        <v>476</v>
      </c>
      <c r="F121" s="400"/>
      <c r="G121" s="397"/>
      <c r="H121" s="53"/>
    </row>
    <row r="122" spans="2:9" s="86" customFormat="1" ht="12.75" customHeight="1" x14ac:dyDescent="0.3">
      <c r="B122" s="216"/>
      <c r="C122" s="318"/>
      <c r="D122" s="318"/>
      <c r="E122" s="318"/>
      <c r="F122" s="318"/>
      <c r="G122" s="318"/>
      <c r="H122" s="89"/>
      <c r="I122" s="87"/>
    </row>
    <row r="123" spans="2:9" s="86" customFormat="1" ht="50.4" x14ac:dyDescent="0.2">
      <c r="B123" s="319" t="s">
        <v>126</v>
      </c>
      <c r="C123" s="312"/>
      <c r="D123" s="313" t="s">
        <v>127</v>
      </c>
      <c r="E123" s="314" t="s">
        <v>131</v>
      </c>
      <c r="F123" s="312"/>
      <c r="G123" s="320">
        <v>233</v>
      </c>
      <c r="H123" s="89"/>
    </row>
    <row r="124" spans="2:9" x14ac:dyDescent="0.3">
      <c r="B124" s="88"/>
    </row>
  </sheetData>
  <mergeCells count="28">
    <mergeCell ref="B31:D31"/>
    <mergeCell ref="B32:E32"/>
    <mergeCell ref="B42:E42"/>
    <mergeCell ref="B15:G15"/>
    <mergeCell ref="G80:G87"/>
    <mergeCell ref="B79:D79"/>
    <mergeCell ref="G67:G74"/>
    <mergeCell ref="F67:F76"/>
    <mergeCell ref="F35:F41"/>
    <mergeCell ref="G35:G41"/>
    <mergeCell ref="F45:F51"/>
    <mergeCell ref="G45:G51"/>
    <mergeCell ref="F55:F62"/>
    <mergeCell ref="G55:G62"/>
    <mergeCell ref="G113:G121"/>
    <mergeCell ref="G101:G110"/>
    <mergeCell ref="G90:G98"/>
    <mergeCell ref="F80:F87"/>
    <mergeCell ref="F90:F98"/>
    <mergeCell ref="F101:F110"/>
    <mergeCell ref="F113:F121"/>
    <mergeCell ref="B14:G14"/>
    <mergeCell ref="B7:G7"/>
    <mergeCell ref="B1:E1"/>
    <mergeCell ref="B6:I6"/>
    <mergeCell ref="B2:C2"/>
    <mergeCell ref="B5:C5"/>
    <mergeCell ref="F2:G2"/>
  </mergeCells>
  <hyperlinks>
    <hyperlink ref="F3" r:id="rId1"/>
  </hyperlinks>
  <pageMargins left="0.7" right="0.7" top="0.75" bottom="0.75" header="0.3" footer="0.3"/>
  <pageSetup orientation="portrait" r:id="rId2"/>
  <rowBreaks count="1" manualBreakCount="1">
    <brk id="2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topLeftCell="B22" zoomScale="70" zoomScaleNormal="70" workbookViewId="0">
      <pane ySplit="1008" activePane="bottomLeft"/>
      <selection activeCell="B67" sqref="B67"/>
      <selection pane="bottomLeft" activeCell="D6" sqref="D6"/>
    </sheetView>
  </sheetViews>
  <sheetFormatPr defaultColWidth="45.453125" defaultRowHeight="12.75" customHeight="1" x14ac:dyDescent="0.2"/>
  <cols>
    <col min="1" max="1" width="24.6328125" style="9" customWidth="1"/>
    <col min="2" max="2" width="19" style="9" customWidth="1"/>
    <col min="3" max="3" width="62.7265625" style="9" customWidth="1"/>
    <col min="4" max="4" width="36.7265625" style="9" customWidth="1"/>
    <col min="5" max="5" width="19.08984375" style="9" customWidth="1"/>
    <col min="6" max="6" width="12.08984375" style="10" customWidth="1"/>
    <col min="7" max="7" width="12" style="10" customWidth="1"/>
    <col min="8" max="8" width="11.6328125" style="9" customWidth="1"/>
    <col min="9" max="9" width="12.26953125" style="10" customWidth="1"/>
    <col min="10" max="10" width="8.26953125" style="9" customWidth="1"/>
    <col min="11" max="11" width="45.453125" style="9"/>
    <col min="12" max="12" width="9.90625" style="9" bestFit="1" customWidth="1"/>
    <col min="13" max="13" width="9.08984375" style="9" bestFit="1" customWidth="1"/>
    <col min="14" max="14" width="12.6328125" style="9" bestFit="1" customWidth="1"/>
    <col min="15" max="15" width="42.6328125" style="9" bestFit="1" customWidth="1"/>
    <col min="16" max="256" width="45.453125" style="9"/>
    <col min="257" max="257" width="43" style="9" customWidth="1"/>
    <col min="258" max="258" width="30.36328125" style="9" customWidth="1"/>
    <col min="259" max="259" width="28.6328125" style="9" customWidth="1"/>
    <col min="260" max="260" width="36.7265625" style="9" customWidth="1"/>
    <col min="261" max="261" width="19.08984375" style="9" customWidth="1"/>
    <col min="262" max="262" width="12.08984375" style="9" customWidth="1"/>
    <col min="263" max="263" width="12" style="9" customWidth="1"/>
    <col min="264" max="264" width="11.6328125" style="9" customWidth="1"/>
    <col min="265" max="265" width="12.26953125" style="9" customWidth="1"/>
    <col min="266" max="266" width="8.26953125" style="9" customWidth="1"/>
    <col min="267" max="267" width="45.453125" style="9"/>
    <col min="268" max="268" width="9.90625" style="9" bestFit="1" customWidth="1"/>
    <col min="269" max="269" width="9.08984375" style="9" bestFit="1" customWidth="1"/>
    <col min="270" max="270" width="12.6328125" style="9" bestFit="1" customWidth="1"/>
    <col min="271" max="271" width="42.6328125" style="9" bestFit="1" customWidth="1"/>
    <col min="272" max="512" width="45.453125" style="9"/>
    <col min="513" max="513" width="43" style="9" customWidth="1"/>
    <col min="514" max="514" width="30.36328125" style="9" customWidth="1"/>
    <col min="515" max="515" width="28.6328125" style="9" customWidth="1"/>
    <col min="516" max="516" width="36.7265625" style="9" customWidth="1"/>
    <col min="517" max="517" width="19.08984375" style="9" customWidth="1"/>
    <col min="518" max="518" width="12.08984375" style="9" customWidth="1"/>
    <col min="519" max="519" width="12" style="9" customWidth="1"/>
    <col min="520" max="520" width="11.6328125" style="9" customWidth="1"/>
    <col min="521" max="521" width="12.26953125" style="9" customWidth="1"/>
    <col min="522" max="522" width="8.26953125" style="9" customWidth="1"/>
    <col min="523" max="523" width="45.453125" style="9"/>
    <col min="524" max="524" width="9.90625" style="9" bestFit="1" customWidth="1"/>
    <col min="525" max="525" width="9.08984375" style="9" bestFit="1" customWidth="1"/>
    <col min="526" max="526" width="12.6328125" style="9" bestFit="1" customWidth="1"/>
    <col min="527" max="527" width="42.6328125" style="9" bestFit="1" customWidth="1"/>
    <col min="528" max="768" width="45.453125" style="9"/>
    <col min="769" max="769" width="43" style="9" customWidth="1"/>
    <col min="770" max="770" width="30.36328125" style="9" customWidth="1"/>
    <col min="771" max="771" width="28.6328125" style="9" customWidth="1"/>
    <col min="772" max="772" width="36.7265625" style="9" customWidth="1"/>
    <col min="773" max="773" width="19.08984375" style="9" customWidth="1"/>
    <col min="774" max="774" width="12.08984375" style="9" customWidth="1"/>
    <col min="775" max="775" width="12" style="9" customWidth="1"/>
    <col min="776" max="776" width="11.6328125" style="9" customWidth="1"/>
    <col min="777" max="777" width="12.26953125" style="9" customWidth="1"/>
    <col min="778" max="778" width="8.26953125" style="9" customWidth="1"/>
    <col min="779" max="779" width="45.453125" style="9"/>
    <col min="780" max="780" width="9.90625" style="9" bestFit="1" customWidth="1"/>
    <col min="781" max="781" width="9.08984375" style="9" bestFit="1" customWidth="1"/>
    <col min="782" max="782" width="12.6328125" style="9" bestFit="1" customWidth="1"/>
    <col min="783" max="783" width="42.6328125" style="9" bestFit="1" customWidth="1"/>
    <col min="784" max="1024" width="45.453125" style="9"/>
    <col min="1025" max="1025" width="43" style="9" customWidth="1"/>
    <col min="1026" max="1026" width="30.36328125" style="9" customWidth="1"/>
    <col min="1027" max="1027" width="28.6328125" style="9" customWidth="1"/>
    <col min="1028" max="1028" width="36.7265625" style="9" customWidth="1"/>
    <col min="1029" max="1029" width="19.08984375" style="9" customWidth="1"/>
    <col min="1030" max="1030" width="12.08984375" style="9" customWidth="1"/>
    <col min="1031" max="1031" width="12" style="9" customWidth="1"/>
    <col min="1032" max="1032" width="11.6328125" style="9" customWidth="1"/>
    <col min="1033" max="1033" width="12.26953125" style="9" customWidth="1"/>
    <col min="1034" max="1034" width="8.26953125" style="9" customWidth="1"/>
    <col min="1035" max="1035" width="45.453125" style="9"/>
    <col min="1036" max="1036" width="9.90625" style="9" bestFit="1" customWidth="1"/>
    <col min="1037" max="1037" width="9.08984375" style="9" bestFit="1" customWidth="1"/>
    <col min="1038" max="1038" width="12.6328125" style="9" bestFit="1" customWidth="1"/>
    <col min="1039" max="1039" width="42.6328125" style="9" bestFit="1" customWidth="1"/>
    <col min="1040" max="1280" width="45.453125" style="9"/>
    <col min="1281" max="1281" width="43" style="9" customWidth="1"/>
    <col min="1282" max="1282" width="30.36328125" style="9" customWidth="1"/>
    <col min="1283" max="1283" width="28.6328125" style="9" customWidth="1"/>
    <col min="1284" max="1284" width="36.7265625" style="9" customWidth="1"/>
    <col min="1285" max="1285" width="19.08984375" style="9" customWidth="1"/>
    <col min="1286" max="1286" width="12.08984375" style="9" customWidth="1"/>
    <col min="1287" max="1287" width="12" style="9" customWidth="1"/>
    <col min="1288" max="1288" width="11.6328125" style="9" customWidth="1"/>
    <col min="1289" max="1289" width="12.26953125" style="9" customWidth="1"/>
    <col min="1290" max="1290" width="8.26953125" style="9" customWidth="1"/>
    <col min="1291" max="1291" width="45.453125" style="9"/>
    <col min="1292" max="1292" width="9.90625" style="9" bestFit="1" customWidth="1"/>
    <col min="1293" max="1293" width="9.08984375" style="9" bestFit="1" customWidth="1"/>
    <col min="1294" max="1294" width="12.6328125" style="9" bestFit="1" customWidth="1"/>
    <col min="1295" max="1295" width="42.6328125" style="9" bestFit="1" customWidth="1"/>
    <col min="1296" max="1536" width="45.453125" style="9"/>
    <col min="1537" max="1537" width="43" style="9" customWidth="1"/>
    <col min="1538" max="1538" width="30.36328125" style="9" customWidth="1"/>
    <col min="1539" max="1539" width="28.6328125" style="9" customWidth="1"/>
    <col min="1540" max="1540" width="36.7265625" style="9" customWidth="1"/>
    <col min="1541" max="1541" width="19.08984375" style="9" customWidth="1"/>
    <col min="1542" max="1542" width="12.08984375" style="9" customWidth="1"/>
    <col min="1543" max="1543" width="12" style="9" customWidth="1"/>
    <col min="1544" max="1544" width="11.6328125" style="9" customWidth="1"/>
    <col min="1545" max="1545" width="12.26953125" style="9" customWidth="1"/>
    <col min="1546" max="1546" width="8.26953125" style="9" customWidth="1"/>
    <col min="1547" max="1547" width="45.453125" style="9"/>
    <col min="1548" max="1548" width="9.90625" style="9" bestFit="1" customWidth="1"/>
    <col min="1549" max="1549" width="9.08984375" style="9" bestFit="1" customWidth="1"/>
    <col min="1550" max="1550" width="12.6328125" style="9" bestFit="1" customWidth="1"/>
    <col min="1551" max="1551" width="42.6328125" style="9" bestFit="1" customWidth="1"/>
    <col min="1552" max="1792" width="45.453125" style="9"/>
    <col min="1793" max="1793" width="43" style="9" customWidth="1"/>
    <col min="1794" max="1794" width="30.36328125" style="9" customWidth="1"/>
    <col min="1795" max="1795" width="28.6328125" style="9" customWidth="1"/>
    <col min="1796" max="1796" width="36.7265625" style="9" customWidth="1"/>
    <col min="1797" max="1797" width="19.08984375" style="9" customWidth="1"/>
    <col min="1798" max="1798" width="12.08984375" style="9" customWidth="1"/>
    <col min="1799" max="1799" width="12" style="9" customWidth="1"/>
    <col min="1800" max="1800" width="11.6328125" style="9" customWidth="1"/>
    <col min="1801" max="1801" width="12.26953125" style="9" customWidth="1"/>
    <col min="1802" max="1802" width="8.26953125" style="9" customWidth="1"/>
    <col min="1803" max="1803" width="45.453125" style="9"/>
    <col min="1804" max="1804" width="9.90625" style="9" bestFit="1" customWidth="1"/>
    <col min="1805" max="1805" width="9.08984375" style="9" bestFit="1" customWidth="1"/>
    <col min="1806" max="1806" width="12.6328125" style="9" bestFit="1" customWidth="1"/>
    <col min="1807" max="1807" width="42.6328125" style="9" bestFit="1" customWidth="1"/>
    <col min="1808" max="2048" width="45.453125" style="9"/>
    <col min="2049" max="2049" width="43" style="9" customWidth="1"/>
    <col min="2050" max="2050" width="30.36328125" style="9" customWidth="1"/>
    <col min="2051" max="2051" width="28.6328125" style="9" customWidth="1"/>
    <col min="2052" max="2052" width="36.7265625" style="9" customWidth="1"/>
    <col min="2053" max="2053" width="19.08984375" style="9" customWidth="1"/>
    <col min="2054" max="2054" width="12.08984375" style="9" customWidth="1"/>
    <col min="2055" max="2055" width="12" style="9" customWidth="1"/>
    <col min="2056" max="2056" width="11.6328125" style="9" customWidth="1"/>
    <col min="2057" max="2057" width="12.26953125" style="9" customWidth="1"/>
    <col min="2058" max="2058" width="8.26953125" style="9" customWidth="1"/>
    <col min="2059" max="2059" width="45.453125" style="9"/>
    <col min="2060" max="2060" width="9.90625" style="9" bestFit="1" customWidth="1"/>
    <col min="2061" max="2061" width="9.08984375" style="9" bestFit="1" customWidth="1"/>
    <col min="2062" max="2062" width="12.6328125" style="9" bestFit="1" customWidth="1"/>
    <col min="2063" max="2063" width="42.6328125" style="9" bestFit="1" customWidth="1"/>
    <col min="2064" max="2304" width="45.453125" style="9"/>
    <col min="2305" max="2305" width="43" style="9" customWidth="1"/>
    <col min="2306" max="2306" width="30.36328125" style="9" customWidth="1"/>
    <col min="2307" max="2307" width="28.6328125" style="9" customWidth="1"/>
    <col min="2308" max="2308" width="36.7265625" style="9" customWidth="1"/>
    <col min="2309" max="2309" width="19.08984375" style="9" customWidth="1"/>
    <col min="2310" max="2310" width="12.08984375" style="9" customWidth="1"/>
    <col min="2311" max="2311" width="12" style="9" customWidth="1"/>
    <col min="2312" max="2312" width="11.6328125" style="9" customWidth="1"/>
    <col min="2313" max="2313" width="12.26953125" style="9" customWidth="1"/>
    <col min="2314" max="2314" width="8.26953125" style="9" customWidth="1"/>
    <col min="2315" max="2315" width="45.453125" style="9"/>
    <col min="2316" max="2316" width="9.90625" style="9" bestFit="1" customWidth="1"/>
    <col min="2317" max="2317" width="9.08984375" style="9" bestFit="1" customWidth="1"/>
    <col min="2318" max="2318" width="12.6328125" style="9" bestFit="1" customWidth="1"/>
    <col min="2319" max="2319" width="42.6328125" style="9" bestFit="1" customWidth="1"/>
    <col min="2320" max="2560" width="45.453125" style="9"/>
    <col min="2561" max="2561" width="43" style="9" customWidth="1"/>
    <col min="2562" max="2562" width="30.36328125" style="9" customWidth="1"/>
    <col min="2563" max="2563" width="28.6328125" style="9" customWidth="1"/>
    <col min="2564" max="2564" width="36.7265625" style="9" customWidth="1"/>
    <col min="2565" max="2565" width="19.08984375" style="9" customWidth="1"/>
    <col min="2566" max="2566" width="12.08984375" style="9" customWidth="1"/>
    <col min="2567" max="2567" width="12" style="9" customWidth="1"/>
    <col min="2568" max="2568" width="11.6328125" style="9" customWidth="1"/>
    <col min="2569" max="2569" width="12.26953125" style="9" customWidth="1"/>
    <col min="2570" max="2570" width="8.26953125" style="9" customWidth="1"/>
    <col min="2571" max="2571" width="45.453125" style="9"/>
    <col min="2572" max="2572" width="9.90625" style="9" bestFit="1" customWidth="1"/>
    <col min="2573" max="2573" width="9.08984375" style="9" bestFit="1" customWidth="1"/>
    <col min="2574" max="2574" width="12.6328125" style="9" bestFit="1" customWidth="1"/>
    <col min="2575" max="2575" width="42.6328125" style="9" bestFit="1" customWidth="1"/>
    <col min="2576" max="2816" width="45.453125" style="9"/>
    <col min="2817" max="2817" width="43" style="9" customWidth="1"/>
    <col min="2818" max="2818" width="30.36328125" style="9" customWidth="1"/>
    <col min="2819" max="2819" width="28.6328125" style="9" customWidth="1"/>
    <col min="2820" max="2820" width="36.7265625" style="9" customWidth="1"/>
    <col min="2821" max="2821" width="19.08984375" style="9" customWidth="1"/>
    <col min="2822" max="2822" width="12.08984375" style="9" customWidth="1"/>
    <col min="2823" max="2823" width="12" style="9" customWidth="1"/>
    <col min="2824" max="2824" width="11.6328125" style="9" customWidth="1"/>
    <col min="2825" max="2825" width="12.26953125" style="9" customWidth="1"/>
    <col min="2826" max="2826" width="8.26953125" style="9" customWidth="1"/>
    <col min="2827" max="2827" width="45.453125" style="9"/>
    <col min="2828" max="2828" width="9.90625" style="9" bestFit="1" customWidth="1"/>
    <col min="2829" max="2829" width="9.08984375" style="9" bestFit="1" customWidth="1"/>
    <col min="2830" max="2830" width="12.6328125" style="9" bestFit="1" customWidth="1"/>
    <col min="2831" max="2831" width="42.6328125" style="9" bestFit="1" customWidth="1"/>
    <col min="2832" max="3072" width="45.453125" style="9"/>
    <col min="3073" max="3073" width="43" style="9" customWidth="1"/>
    <col min="3074" max="3074" width="30.36328125" style="9" customWidth="1"/>
    <col min="3075" max="3075" width="28.6328125" style="9" customWidth="1"/>
    <col min="3076" max="3076" width="36.7265625" style="9" customWidth="1"/>
    <col min="3077" max="3077" width="19.08984375" style="9" customWidth="1"/>
    <col min="3078" max="3078" width="12.08984375" style="9" customWidth="1"/>
    <col min="3079" max="3079" width="12" style="9" customWidth="1"/>
    <col min="3080" max="3080" width="11.6328125" style="9" customWidth="1"/>
    <col min="3081" max="3081" width="12.26953125" style="9" customWidth="1"/>
    <col min="3082" max="3082" width="8.26953125" style="9" customWidth="1"/>
    <col min="3083" max="3083" width="45.453125" style="9"/>
    <col min="3084" max="3084" width="9.90625" style="9" bestFit="1" customWidth="1"/>
    <col min="3085" max="3085" width="9.08984375" style="9" bestFit="1" customWidth="1"/>
    <col min="3086" max="3086" width="12.6328125" style="9" bestFit="1" customWidth="1"/>
    <col min="3087" max="3087" width="42.6328125" style="9" bestFit="1" customWidth="1"/>
    <col min="3088" max="3328" width="45.453125" style="9"/>
    <col min="3329" max="3329" width="43" style="9" customWidth="1"/>
    <col min="3330" max="3330" width="30.36328125" style="9" customWidth="1"/>
    <col min="3331" max="3331" width="28.6328125" style="9" customWidth="1"/>
    <col min="3332" max="3332" width="36.7265625" style="9" customWidth="1"/>
    <col min="3333" max="3333" width="19.08984375" style="9" customWidth="1"/>
    <col min="3334" max="3334" width="12.08984375" style="9" customWidth="1"/>
    <col min="3335" max="3335" width="12" style="9" customWidth="1"/>
    <col min="3336" max="3336" width="11.6328125" style="9" customWidth="1"/>
    <col min="3337" max="3337" width="12.26953125" style="9" customWidth="1"/>
    <col min="3338" max="3338" width="8.26953125" style="9" customWidth="1"/>
    <col min="3339" max="3339" width="45.453125" style="9"/>
    <col min="3340" max="3340" width="9.90625" style="9" bestFit="1" customWidth="1"/>
    <col min="3341" max="3341" width="9.08984375" style="9" bestFit="1" customWidth="1"/>
    <col min="3342" max="3342" width="12.6328125" style="9" bestFit="1" customWidth="1"/>
    <col min="3343" max="3343" width="42.6328125" style="9" bestFit="1" customWidth="1"/>
    <col min="3344" max="3584" width="45.453125" style="9"/>
    <col min="3585" max="3585" width="43" style="9" customWidth="1"/>
    <col min="3586" max="3586" width="30.36328125" style="9" customWidth="1"/>
    <col min="3587" max="3587" width="28.6328125" style="9" customWidth="1"/>
    <col min="3588" max="3588" width="36.7265625" style="9" customWidth="1"/>
    <col min="3589" max="3589" width="19.08984375" style="9" customWidth="1"/>
    <col min="3590" max="3590" width="12.08984375" style="9" customWidth="1"/>
    <col min="3591" max="3591" width="12" style="9" customWidth="1"/>
    <col min="3592" max="3592" width="11.6328125" style="9" customWidth="1"/>
    <col min="3593" max="3593" width="12.26953125" style="9" customWidth="1"/>
    <col min="3594" max="3594" width="8.26953125" style="9" customWidth="1"/>
    <col min="3595" max="3595" width="45.453125" style="9"/>
    <col min="3596" max="3596" width="9.90625" style="9" bestFit="1" customWidth="1"/>
    <col min="3597" max="3597" width="9.08984375" style="9" bestFit="1" customWidth="1"/>
    <col min="3598" max="3598" width="12.6328125" style="9" bestFit="1" customWidth="1"/>
    <col min="3599" max="3599" width="42.6328125" style="9" bestFit="1" customWidth="1"/>
    <col min="3600" max="3840" width="45.453125" style="9"/>
    <col min="3841" max="3841" width="43" style="9" customWidth="1"/>
    <col min="3842" max="3842" width="30.36328125" style="9" customWidth="1"/>
    <col min="3843" max="3843" width="28.6328125" style="9" customWidth="1"/>
    <col min="3844" max="3844" width="36.7265625" style="9" customWidth="1"/>
    <col min="3845" max="3845" width="19.08984375" style="9" customWidth="1"/>
    <col min="3846" max="3846" width="12.08984375" style="9" customWidth="1"/>
    <col min="3847" max="3847" width="12" style="9" customWidth="1"/>
    <col min="3848" max="3848" width="11.6328125" style="9" customWidth="1"/>
    <col min="3849" max="3849" width="12.26953125" style="9" customWidth="1"/>
    <col min="3850" max="3850" width="8.26953125" style="9" customWidth="1"/>
    <col min="3851" max="3851" width="45.453125" style="9"/>
    <col min="3852" max="3852" width="9.90625" style="9" bestFit="1" customWidth="1"/>
    <col min="3853" max="3853" width="9.08984375" style="9" bestFit="1" customWidth="1"/>
    <col min="3854" max="3854" width="12.6328125" style="9" bestFit="1" customWidth="1"/>
    <col min="3855" max="3855" width="42.6328125" style="9" bestFit="1" customWidth="1"/>
    <col min="3856" max="4096" width="45.453125" style="9"/>
    <col min="4097" max="4097" width="43" style="9" customWidth="1"/>
    <col min="4098" max="4098" width="30.36328125" style="9" customWidth="1"/>
    <col min="4099" max="4099" width="28.6328125" style="9" customWidth="1"/>
    <col min="4100" max="4100" width="36.7265625" style="9" customWidth="1"/>
    <col min="4101" max="4101" width="19.08984375" style="9" customWidth="1"/>
    <col min="4102" max="4102" width="12.08984375" style="9" customWidth="1"/>
    <col min="4103" max="4103" width="12" style="9" customWidth="1"/>
    <col min="4104" max="4104" width="11.6328125" style="9" customWidth="1"/>
    <col min="4105" max="4105" width="12.26953125" style="9" customWidth="1"/>
    <col min="4106" max="4106" width="8.26953125" style="9" customWidth="1"/>
    <col min="4107" max="4107" width="45.453125" style="9"/>
    <col min="4108" max="4108" width="9.90625" style="9" bestFit="1" customWidth="1"/>
    <col min="4109" max="4109" width="9.08984375" style="9" bestFit="1" customWidth="1"/>
    <col min="4110" max="4110" width="12.6328125" style="9" bestFit="1" customWidth="1"/>
    <col min="4111" max="4111" width="42.6328125" style="9" bestFit="1" customWidth="1"/>
    <col min="4112" max="4352" width="45.453125" style="9"/>
    <col min="4353" max="4353" width="43" style="9" customWidth="1"/>
    <col min="4354" max="4354" width="30.36328125" style="9" customWidth="1"/>
    <col min="4355" max="4355" width="28.6328125" style="9" customWidth="1"/>
    <col min="4356" max="4356" width="36.7265625" style="9" customWidth="1"/>
    <col min="4357" max="4357" width="19.08984375" style="9" customWidth="1"/>
    <col min="4358" max="4358" width="12.08984375" style="9" customWidth="1"/>
    <col min="4359" max="4359" width="12" style="9" customWidth="1"/>
    <col min="4360" max="4360" width="11.6328125" style="9" customWidth="1"/>
    <col min="4361" max="4361" width="12.26953125" style="9" customWidth="1"/>
    <col min="4362" max="4362" width="8.26953125" style="9" customWidth="1"/>
    <col min="4363" max="4363" width="45.453125" style="9"/>
    <col min="4364" max="4364" width="9.90625" style="9" bestFit="1" customWidth="1"/>
    <col min="4365" max="4365" width="9.08984375" style="9" bestFit="1" customWidth="1"/>
    <col min="4366" max="4366" width="12.6328125" style="9" bestFit="1" customWidth="1"/>
    <col min="4367" max="4367" width="42.6328125" style="9" bestFit="1" customWidth="1"/>
    <col min="4368" max="4608" width="45.453125" style="9"/>
    <col min="4609" max="4609" width="43" style="9" customWidth="1"/>
    <col min="4610" max="4610" width="30.36328125" style="9" customWidth="1"/>
    <col min="4611" max="4611" width="28.6328125" style="9" customWidth="1"/>
    <col min="4612" max="4612" width="36.7265625" style="9" customWidth="1"/>
    <col min="4613" max="4613" width="19.08984375" style="9" customWidth="1"/>
    <col min="4614" max="4614" width="12.08984375" style="9" customWidth="1"/>
    <col min="4615" max="4615" width="12" style="9" customWidth="1"/>
    <col min="4616" max="4616" width="11.6328125" style="9" customWidth="1"/>
    <col min="4617" max="4617" width="12.26953125" style="9" customWidth="1"/>
    <col min="4618" max="4618" width="8.26953125" style="9" customWidth="1"/>
    <col min="4619" max="4619" width="45.453125" style="9"/>
    <col min="4620" max="4620" width="9.90625" style="9" bestFit="1" customWidth="1"/>
    <col min="4621" max="4621" width="9.08984375" style="9" bestFit="1" customWidth="1"/>
    <col min="4622" max="4622" width="12.6328125" style="9" bestFit="1" customWidth="1"/>
    <col min="4623" max="4623" width="42.6328125" style="9" bestFit="1" customWidth="1"/>
    <col min="4624" max="4864" width="45.453125" style="9"/>
    <col min="4865" max="4865" width="43" style="9" customWidth="1"/>
    <col min="4866" max="4866" width="30.36328125" style="9" customWidth="1"/>
    <col min="4867" max="4867" width="28.6328125" style="9" customWidth="1"/>
    <col min="4868" max="4868" width="36.7265625" style="9" customWidth="1"/>
    <col min="4869" max="4869" width="19.08984375" style="9" customWidth="1"/>
    <col min="4870" max="4870" width="12.08984375" style="9" customWidth="1"/>
    <col min="4871" max="4871" width="12" style="9" customWidth="1"/>
    <col min="4872" max="4872" width="11.6328125" style="9" customWidth="1"/>
    <col min="4873" max="4873" width="12.26953125" style="9" customWidth="1"/>
    <col min="4874" max="4874" width="8.26953125" style="9" customWidth="1"/>
    <col min="4875" max="4875" width="45.453125" style="9"/>
    <col min="4876" max="4876" width="9.90625" style="9" bestFit="1" customWidth="1"/>
    <col min="4877" max="4877" width="9.08984375" style="9" bestFit="1" customWidth="1"/>
    <col min="4878" max="4878" width="12.6328125" style="9" bestFit="1" customWidth="1"/>
    <col min="4879" max="4879" width="42.6328125" style="9" bestFit="1" customWidth="1"/>
    <col min="4880" max="5120" width="45.453125" style="9"/>
    <col min="5121" max="5121" width="43" style="9" customWidth="1"/>
    <col min="5122" max="5122" width="30.36328125" style="9" customWidth="1"/>
    <col min="5123" max="5123" width="28.6328125" style="9" customWidth="1"/>
    <col min="5124" max="5124" width="36.7265625" style="9" customWidth="1"/>
    <col min="5125" max="5125" width="19.08984375" style="9" customWidth="1"/>
    <col min="5126" max="5126" width="12.08984375" style="9" customWidth="1"/>
    <col min="5127" max="5127" width="12" style="9" customWidth="1"/>
    <col min="5128" max="5128" width="11.6328125" style="9" customWidth="1"/>
    <col min="5129" max="5129" width="12.26953125" style="9" customWidth="1"/>
    <col min="5130" max="5130" width="8.26953125" style="9" customWidth="1"/>
    <col min="5131" max="5131" width="45.453125" style="9"/>
    <col min="5132" max="5132" width="9.90625" style="9" bestFit="1" customWidth="1"/>
    <col min="5133" max="5133" width="9.08984375" style="9" bestFit="1" customWidth="1"/>
    <col min="5134" max="5134" width="12.6328125" style="9" bestFit="1" customWidth="1"/>
    <col min="5135" max="5135" width="42.6328125" style="9" bestFit="1" customWidth="1"/>
    <col min="5136" max="5376" width="45.453125" style="9"/>
    <col min="5377" max="5377" width="43" style="9" customWidth="1"/>
    <col min="5378" max="5378" width="30.36328125" style="9" customWidth="1"/>
    <col min="5379" max="5379" width="28.6328125" style="9" customWidth="1"/>
    <col min="5380" max="5380" width="36.7265625" style="9" customWidth="1"/>
    <col min="5381" max="5381" width="19.08984375" style="9" customWidth="1"/>
    <col min="5382" max="5382" width="12.08984375" style="9" customWidth="1"/>
    <col min="5383" max="5383" width="12" style="9" customWidth="1"/>
    <col min="5384" max="5384" width="11.6328125" style="9" customWidth="1"/>
    <col min="5385" max="5385" width="12.26953125" style="9" customWidth="1"/>
    <col min="5386" max="5386" width="8.26953125" style="9" customWidth="1"/>
    <col min="5387" max="5387" width="45.453125" style="9"/>
    <col min="5388" max="5388" width="9.90625" style="9" bestFit="1" customWidth="1"/>
    <col min="5389" max="5389" width="9.08984375" style="9" bestFit="1" customWidth="1"/>
    <col min="5390" max="5390" width="12.6328125" style="9" bestFit="1" customWidth="1"/>
    <col min="5391" max="5391" width="42.6328125" style="9" bestFit="1" customWidth="1"/>
    <col min="5392" max="5632" width="45.453125" style="9"/>
    <col min="5633" max="5633" width="43" style="9" customWidth="1"/>
    <col min="5634" max="5634" width="30.36328125" style="9" customWidth="1"/>
    <col min="5635" max="5635" width="28.6328125" style="9" customWidth="1"/>
    <col min="5636" max="5636" width="36.7265625" style="9" customWidth="1"/>
    <col min="5637" max="5637" width="19.08984375" style="9" customWidth="1"/>
    <col min="5638" max="5638" width="12.08984375" style="9" customWidth="1"/>
    <col min="5639" max="5639" width="12" style="9" customWidth="1"/>
    <col min="5640" max="5640" width="11.6328125" style="9" customWidth="1"/>
    <col min="5641" max="5641" width="12.26953125" style="9" customWidth="1"/>
    <col min="5642" max="5642" width="8.26953125" style="9" customWidth="1"/>
    <col min="5643" max="5643" width="45.453125" style="9"/>
    <col min="5644" max="5644" width="9.90625" style="9" bestFit="1" customWidth="1"/>
    <col min="5645" max="5645" width="9.08984375" style="9" bestFit="1" customWidth="1"/>
    <col min="5646" max="5646" width="12.6328125" style="9" bestFit="1" customWidth="1"/>
    <col min="5647" max="5647" width="42.6328125" style="9" bestFit="1" customWidth="1"/>
    <col min="5648" max="5888" width="45.453125" style="9"/>
    <col min="5889" max="5889" width="43" style="9" customWidth="1"/>
    <col min="5890" max="5890" width="30.36328125" style="9" customWidth="1"/>
    <col min="5891" max="5891" width="28.6328125" style="9" customWidth="1"/>
    <col min="5892" max="5892" width="36.7265625" style="9" customWidth="1"/>
    <col min="5893" max="5893" width="19.08984375" style="9" customWidth="1"/>
    <col min="5894" max="5894" width="12.08984375" style="9" customWidth="1"/>
    <col min="5895" max="5895" width="12" style="9" customWidth="1"/>
    <col min="5896" max="5896" width="11.6328125" style="9" customWidth="1"/>
    <col min="5897" max="5897" width="12.26953125" style="9" customWidth="1"/>
    <col min="5898" max="5898" width="8.26953125" style="9" customWidth="1"/>
    <col min="5899" max="5899" width="45.453125" style="9"/>
    <col min="5900" max="5900" width="9.90625" style="9" bestFit="1" customWidth="1"/>
    <col min="5901" max="5901" width="9.08984375" style="9" bestFit="1" customWidth="1"/>
    <col min="5902" max="5902" width="12.6328125" style="9" bestFit="1" customWidth="1"/>
    <col min="5903" max="5903" width="42.6328125" style="9" bestFit="1" customWidth="1"/>
    <col min="5904" max="6144" width="45.453125" style="9"/>
    <col min="6145" max="6145" width="43" style="9" customWidth="1"/>
    <col min="6146" max="6146" width="30.36328125" style="9" customWidth="1"/>
    <col min="6147" max="6147" width="28.6328125" style="9" customWidth="1"/>
    <col min="6148" max="6148" width="36.7265625" style="9" customWidth="1"/>
    <col min="6149" max="6149" width="19.08984375" style="9" customWidth="1"/>
    <col min="6150" max="6150" width="12.08984375" style="9" customWidth="1"/>
    <col min="6151" max="6151" width="12" style="9" customWidth="1"/>
    <col min="6152" max="6152" width="11.6328125" style="9" customWidth="1"/>
    <col min="6153" max="6153" width="12.26953125" style="9" customWidth="1"/>
    <col min="6154" max="6154" width="8.26953125" style="9" customWidth="1"/>
    <col min="6155" max="6155" width="45.453125" style="9"/>
    <col min="6156" max="6156" width="9.90625" style="9" bestFit="1" customWidth="1"/>
    <col min="6157" max="6157" width="9.08984375" style="9" bestFit="1" customWidth="1"/>
    <col min="6158" max="6158" width="12.6328125" style="9" bestFit="1" customWidth="1"/>
    <col min="6159" max="6159" width="42.6328125" style="9" bestFit="1" customWidth="1"/>
    <col min="6160" max="6400" width="45.453125" style="9"/>
    <col min="6401" max="6401" width="43" style="9" customWidth="1"/>
    <col min="6402" max="6402" width="30.36328125" style="9" customWidth="1"/>
    <col min="6403" max="6403" width="28.6328125" style="9" customWidth="1"/>
    <col min="6404" max="6404" width="36.7265625" style="9" customWidth="1"/>
    <col min="6405" max="6405" width="19.08984375" style="9" customWidth="1"/>
    <col min="6406" max="6406" width="12.08984375" style="9" customWidth="1"/>
    <col min="6407" max="6407" width="12" style="9" customWidth="1"/>
    <col min="6408" max="6408" width="11.6328125" style="9" customWidth="1"/>
    <col min="6409" max="6409" width="12.26953125" style="9" customWidth="1"/>
    <col min="6410" max="6410" width="8.26953125" style="9" customWidth="1"/>
    <col min="6411" max="6411" width="45.453125" style="9"/>
    <col min="6412" max="6412" width="9.90625" style="9" bestFit="1" customWidth="1"/>
    <col min="6413" max="6413" width="9.08984375" style="9" bestFit="1" customWidth="1"/>
    <col min="6414" max="6414" width="12.6328125" style="9" bestFit="1" customWidth="1"/>
    <col min="6415" max="6415" width="42.6328125" style="9" bestFit="1" customWidth="1"/>
    <col min="6416" max="6656" width="45.453125" style="9"/>
    <col min="6657" max="6657" width="43" style="9" customWidth="1"/>
    <col min="6658" max="6658" width="30.36328125" style="9" customWidth="1"/>
    <col min="6659" max="6659" width="28.6328125" style="9" customWidth="1"/>
    <col min="6660" max="6660" width="36.7265625" style="9" customWidth="1"/>
    <col min="6661" max="6661" width="19.08984375" style="9" customWidth="1"/>
    <col min="6662" max="6662" width="12.08984375" style="9" customWidth="1"/>
    <col min="6663" max="6663" width="12" style="9" customWidth="1"/>
    <col min="6664" max="6664" width="11.6328125" style="9" customWidth="1"/>
    <col min="6665" max="6665" width="12.26953125" style="9" customWidth="1"/>
    <col min="6666" max="6666" width="8.26953125" style="9" customWidth="1"/>
    <col min="6667" max="6667" width="45.453125" style="9"/>
    <col min="6668" max="6668" width="9.90625" style="9" bestFit="1" customWidth="1"/>
    <col min="6669" max="6669" width="9.08984375" style="9" bestFit="1" customWidth="1"/>
    <col min="6670" max="6670" width="12.6328125" style="9" bestFit="1" customWidth="1"/>
    <col min="6671" max="6671" width="42.6328125" style="9" bestFit="1" customWidth="1"/>
    <col min="6672" max="6912" width="45.453125" style="9"/>
    <col min="6913" max="6913" width="43" style="9" customWidth="1"/>
    <col min="6914" max="6914" width="30.36328125" style="9" customWidth="1"/>
    <col min="6915" max="6915" width="28.6328125" style="9" customWidth="1"/>
    <col min="6916" max="6916" width="36.7265625" style="9" customWidth="1"/>
    <col min="6917" max="6917" width="19.08984375" style="9" customWidth="1"/>
    <col min="6918" max="6918" width="12.08984375" style="9" customWidth="1"/>
    <col min="6919" max="6919" width="12" style="9" customWidth="1"/>
    <col min="6920" max="6920" width="11.6328125" style="9" customWidth="1"/>
    <col min="6921" max="6921" width="12.26953125" style="9" customWidth="1"/>
    <col min="6922" max="6922" width="8.26953125" style="9" customWidth="1"/>
    <col min="6923" max="6923" width="45.453125" style="9"/>
    <col min="6924" max="6924" width="9.90625" style="9" bestFit="1" customWidth="1"/>
    <col min="6925" max="6925" width="9.08984375" style="9" bestFit="1" customWidth="1"/>
    <col min="6926" max="6926" width="12.6328125" style="9" bestFit="1" customWidth="1"/>
    <col min="6927" max="6927" width="42.6328125" style="9" bestFit="1" customWidth="1"/>
    <col min="6928" max="7168" width="45.453125" style="9"/>
    <col min="7169" max="7169" width="43" style="9" customWidth="1"/>
    <col min="7170" max="7170" width="30.36328125" style="9" customWidth="1"/>
    <col min="7171" max="7171" width="28.6328125" style="9" customWidth="1"/>
    <col min="7172" max="7172" width="36.7265625" style="9" customWidth="1"/>
    <col min="7173" max="7173" width="19.08984375" style="9" customWidth="1"/>
    <col min="7174" max="7174" width="12.08984375" style="9" customWidth="1"/>
    <col min="7175" max="7175" width="12" style="9" customWidth="1"/>
    <col min="7176" max="7176" width="11.6328125" style="9" customWidth="1"/>
    <col min="7177" max="7177" width="12.26953125" style="9" customWidth="1"/>
    <col min="7178" max="7178" width="8.26953125" style="9" customWidth="1"/>
    <col min="7179" max="7179" width="45.453125" style="9"/>
    <col min="7180" max="7180" width="9.90625" style="9" bestFit="1" customWidth="1"/>
    <col min="7181" max="7181" width="9.08984375" style="9" bestFit="1" customWidth="1"/>
    <col min="7182" max="7182" width="12.6328125" style="9" bestFit="1" customWidth="1"/>
    <col min="7183" max="7183" width="42.6328125" style="9" bestFit="1" customWidth="1"/>
    <col min="7184" max="7424" width="45.453125" style="9"/>
    <col min="7425" max="7425" width="43" style="9" customWidth="1"/>
    <col min="7426" max="7426" width="30.36328125" style="9" customWidth="1"/>
    <col min="7427" max="7427" width="28.6328125" style="9" customWidth="1"/>
    <col min="7428" max="7428" width="36.7265625" style="9" customWidth="1"/>
    <col min="7429" max="7429" width="19.08984375" style="9" customWidth="1"/>
    <col min="7430" max="7430" width="12.08984375" style="9" customWidth="1"/>
    <col min="7431" max="7431" width="12" style="9" customWidth="1"/>
    <col min="7432" max="7432" width="11.6328125" style="9" customWidth="1"/>
    <col min="7433" max="7433" width="12.26953125" style="9" customWidth="1"/>
    <col min="7434" max="7434" width="8.26953125" style="9" customWidth="1"/>
    <col min="7435" max="7435" width="45.453125" style="9"/>
    <col min="7436" max="7436" width="9.90625" style="9" bestFit="1" customWidth="1"/>
    <col min="7437" max="7437" width="9.08984375" style="9" bestFit="1" customWidth="1"/>
    <col min="7438" max="7438" width="12.6328125" style="9" bestFit="1" customWidth="1"/>
    <col min="7439" max="7439" width="42.6328125" style="9" bestFit="1" customWidth="1"/>
    <col min="7440" max="7680" width="45.453125" style="9"/>
    <col min="7681" max="7681" width="43" style="9" customWidth="1"/>
    <col min="7682" max="7682" width="30.36328125" style="9" customWidth="1"/>
    <col min="7683" max="7683" width="28.6328125" style="9" customWidth="1"/>
    <col min="7684" max="7684" width="36.7265625" style="9" customWidth="1"/>
    <col min="7685" max="7685" width="19.08984375" style="9" customWidth="1"/>
    <col min="7686" max="7686" width="12.08984375" style="9" customWidth="1"/>
    <col min="7687" max="7687" width="12" style="9" customWidth="1"/>
    <col min="7688" max="7688" width="11.6328125" style="9" customWidth="1"/>
    <col min="7689" max="7689" width="12.26953125" style="9" customWidth="1"/>
    <col min="7690" max="7690" width="8.26953125" style="9" customWidth="1"/>
    <col min="7691" max="7691" width="45.453125" style="9"/>
    <col min="7692" max="7692" width="9.90625" style="9" bestFit="1" customWidth="1"/>
    <col min="7693" max="7693" width="9.08984375" style="9" bestFit="1" customWidth="1"/>
    <col min="7694" max="7694" width="12.6328125" style="9" bestFit="1" customWidth="1"/>
    <col min="7695" max="7695" width="42.6328125" style="9" bestFit="1" customWidth="1"/>
    <col min="7696" max="7936" width="45.453125" style="9"/>
    <col min="7937" max="7937" width="43" style="9" customWidth="1"/>
    <col min="7938" max="7938" width="30.36328125" style="9" customWidth="1"/>
    <col min="7939" max="7939" width="28.6328125" style="9" customWidth="1"/>
    <col min="7940" max="7940" width="36.7265625" style="9" customWidth="1"/>
    <col min="7941" max="7941" width="19.08984375" style="9" customWidth="1"/>
    <col min="7942" max="7942" width="12.08984375" style="9" customWidth="1"/>
    <col min="7943" max="7943" width="12" style="9" customWidth="1"/>
    <col min="7944" max="7944" width="11.6328125" style="9" customWidth="1"/>
    <col min="7945" max="7945" width="12.26953125" style="9" customWidth="1"/>
    <col min="7946" max="7946" width="8.26953125" style="9" customWidth="1"/>
    <col min="7947" max="7947" width="45.453125" style="9"/>
    <col min="7948" max="7948" width="9.90625" style="9" bestFit="1" customWidth="1"/>
    <col min="7949" max="7949" width="9.08984375" style="9" bestFit="1" customWidth="1"/>
    <col min="7950" max="7950" width="12.6328125" style="9" bestFit="1" customWidth="1"/>
    <col min="7951" max="7951" width="42.6328125" style="9" bestFit="1" customWidth="1"/>
    <col min="7952" max="8192" width="45.453125" style="9"/>
    <col min="8193" max="8193" width="43" style="9" customWidth="1"/>
    <col min="8194" max="8194" width="30.36328125" style="9" customWidth="1"/>
    <col min="8195" max="8195" width="28.6328125" style="9" customWidth="1"/>
    <col min="8196" max="8196" width="36.7265625" style="9" customWidth="1"/>
    <col min="8197" max="8197" width="19.08984375" style="9" customWidth="1"/>
    <col min="8198" max="8198" width="12.08984375" style="9" customWidth="1"/>
    <col min="8199" max="8199" width="12" style="9" customWidth="1"/>
    <col min="8200" max="8200" width="11.6328125" style="9" customWidth="1"/>
    <col min="8201" max="8201" width="12.26953125" style="9" customWidth="1"/>
    <col min="8202" max="8202" width="8.26953125" style="9" customWidth="1"/>
    <col min="8203" max="8203" width="45.453125" style="9"/>
    <col min="8204" max="8204" width="9.90625" style="9" bestFit="1" customWidth="1"/>
    <col min="8205" max="8205" width="9.08984375" style="9" bestFit="1" customWidth="1"/>
    <col min="8206" max="8206" width="12.6328125" style="9" bestFit="1" customWidth="1"/>
    <col min="8207" max="8207" width="42.6328125" style="9" bestFit="1" customWidth="1"/>
    <col min="8208" max="8448" width="45.453125" style="9"/>
    <col min="8449" max="8449" width="43" style="9" customWidth="1"/>
    <col min="8450" max="8450" width="30.36328125" style="9" customWidth="1"/>
    <col min="8451" max="8451" width="28.6328125" style="9" customWidth="1"/>
    <col min="8452" max="8452" width="36.7265625" style="9" customWidth="1"/>
    <col min="8453" max="8453" width="19.08984375" style="9" customWidth="1"/>
    <col min="8454" max="8454" width="12.08984375" style="9" customWidth="1"/>
    <col min="8455" max="8455" width="12" style="9" customWidth="1"/>
    <col min="8456" max="8456" width="11.6328125" style="9" customWidth="1"/>
    <col min="8457" max="8457" width="12.26953125" style="9" customWidth="1"/>
    <col min="8458" max="8458" width="8.26953125" style="9" customWidth="1"/>
    <col min="8459" max="8459" width="45.453125" style="9"/>
    <col min="8460" max="8460" width="9.90625" style="9" bestFit="1" customWidth="1"/>
    <col min="8461" max="8461" width="9.08984375" style="9" bestFit="1" customWidth="1"/>
    <col min="8462" max="8462" width="12.6328125" style="9" bestFit="1" customWidth="1"/>
    <col min="8463" max="8463" width="42.6328125" style="9" bestFit="1" customWidth="1"/>
    <col min="8464" max="8704" width="45.453125" style="9"/>
    <col min="8705" max="8705" width="43" style="9" customWidth="1"/>
    <col min="8706" max="8706" width="30.36328125" style="9" customWidth="1"/>
    <col min="8707" max="8707" width="28.6328125" style="9" customWidth="1"/>
    <col min="8708" max="8708" width="36.7265625" style="9" customWidth="1"/>
    <col min="8709" max="8709" width="19.08984375" style="9" customWidth="1"/>
    <col min="8710" max="8710" width="12.08984375" style="9" customWidth="1"/>
    <col min="8711" max="8711" width="12" style="9" customWidth="1"/>
    <col min="8712" max="8712" width="11.6328125" style="9" customWidth="1"/>
    <col min="8713" max="8713" width="12.26953125" style="9" customWidth="1"/>
    <col min="8714" max="8714" width="8.26953125" style="9" customWidth="1"/>
    <col min="8715" max="8715" width="45.453125" style="9"/>
    <col min="8716" max="8716" width="9.90625" style="9" bestFit="1" customWidth="1"/>
    <col min="8717" max="8717" width="9.08984375" style="9" bestFit="1" customWidth="1"/>
    <col min="8718" max="8718" width="12.6328125" style="9" bestFit="1" customWidth="1"/>
    <col min="8719" max="8719" width="42.6328125" style="9" bestFit="1" customWidth="1"/>
    <col min="8720" max="8960" width="45.453125" style="9"/>
    <col min="8961" max="8961" width="43" style="9" customWidth="1"/>
    <col min="8962" max="8962" width="30.36328125" style="9" customWidth="1"/>
    <col min="8963" max="8963" width="28.6328125" style="9" customWidth="1"/>
    <col min="8964" max="8964" width="36.7265625" style="9" customWidth="1"/>
    <col min="8965" max="8965" width="19.08984375" style="9" customWidth="1"/>
    <col min="8966" max="8966" width="12.08984375" style="9" customWidth="1"/>
    <col min="8967" max="8967" width="12" style="9" customWidth="1"/>
    <col min="8968" max="8968" width="11.6328125" style="9" customWidth="1"/>
    <col min="8969" max="8969" width="12.26953125" style="9" customWidth="1"/>
    <col min="8970" max="8970" width="8.26953125" style="9" customWidth="1"/>
    <col min="8971" max="8971" width="45.453125" style="9"/>
    <col min="8972" max="8972" width="9.90625" style="9" bestFit="1" customWidth="1"/>
    <col min="8973" max="8973" width="9.08984375" style="9" bestFit="1" customWidth="1"/>
    <col min="8974" max="8974" width="12.6328125" style="9" bestFit="1" customWidth="1"/>
    <col min="8975" max="8975" width="42.6328125" style="9" bestFit="1" customWidth="1"/>
    <col min="8976" max="9216" width="45.453125" style="9"/>
    <col min="9217" max="9217" width="43" style="9" customWidth="1"/>
    <col min="9218" max="9218" width="30.36328125" style="9" customWidth="1"/>
    <col min="9219" max="9219" width="28.6328125" style="9" customWidth="1"/>
    <col min="9220" max="9220" width="36.7265625" style="9" customWidth="1"/>
    <col min="9221" max="9221" width="19.08984375" style="9" customWidth="1"/>
    <col min="9222" max="9222" width="12.08984375" style="9" customWidth="1"/>
    <col min="9223" max="9223" width="12" style="9" customWidth="1"/>
    <col min="9224" max="9224" width="11.6328125" style="9" customWidth="1"/>
    <col min="9225" max="9225" width="12.26953125" style="9" customWidth="1"/>
    <col min="9226" max="9226" width="8.26953125" style="9" customWidth="1"/>
    <col min="9227" max="9227" width="45.453125" style="9"/>
    <col min="9228" max="9228" width="9.90625" style="9" bestFit="1" customWidth="1"/>
    <col min="9229" max="9229" width="9.08984375" style="9" bestFit="1" customWidth="1"/>
    <col min="9230" max="9230" width="12.6328125" style="9" bestFit="1" customWidth="1"/>
    <col min="9231" max="9231" width="42.6328125" style="9" bestFit="1" customWidth="1"/>
    <col min="9232" max="9472" width="45.453125" style="9"/>
    <col min="9473" max="9473" width="43" style="9" customWidth="1"/>
    <col min="9474" max="9474" width="30.36328125" style="9" customWidth="1"/>
    <col min="9475" max="9475" width="28.6328125" style="9" customWidth="1"/>
    <col min="9476" max="9476" width="36.7265625" style="9" customWidth="1"/>
    <col min="9477" max="9477" width="19.08984375" style="9" customWidth="1"/>
    <col min="9478" max="9478" width="12.08984375" style="9" customWidth="1"/>
    <col min="9479" max="9479" width="12" style="9" customWidth="1"/>
    <col min="9480" max="9480" width="11.6328125" style="9" customWidth="1"/>
    <col min="9481" max="9481" width="12.26953125" style="9" customWidth="1"/>
    <col min="9482" max="9482" width="8.26953125" style="9" customWidth="1"/>
    <col min="9483" max="9483" width="45.453125" style="9"/>
    <col min="9484" max="9484" width="9.90625" style="9" bestFit="1" customWidth="1"/>
    <col min="9485" max="9485" width="9.08984375" style="9" bestFit="1" customWidth="1"/>
    <col min="9486" max="9486" width="12.6328125" style="9" bestFit="1" customWidth="1"/>
    <col min="9487" max="9487" width="42.6328125" style="9" bestFit="1" customWidth="1"/>
    <col min="9488" max="9728" width="45.453125" style="9"/>
    <col min="9729" max="9729" width="43" style="9" customWidth="1"/>
    <col min="9730" max="9730" width="30.36328125" style="9" customWidth="1"/>
    <col min="9731" max="9731" width="28.6328125" style="9" customWidth="1"/>
    <col min="9732" max="9732" width="36.7265625" style="9" customWidth="1"/>
    <col min="9733" max="9733" width="19.08984375" style="9" customWidth="1"/>
    <col min="9734" max="9734" width="12.08984375" style="9" customWidth="1"/>
    <col min="9735" max="9735" width="12" style="9" customWidth="1"/>
    <col min="9736" max="9736" width="11.6328125" style="9" customWidth="1"/>
    <col min="9737" max="9737" width="12.26953125" style="9" customWidth="1"/>
    <col min="9738" max="9738" width="8.26953125" style="9" customWidth="1"/>
    <col min="9739" max="9739" width="45.453125" style="9"/>
    <col min="9740" max="9740" width="9.90625" style="9" bestFit="1" customWidth="1"/>
    <col min="9741" max="9741" width="9.08984375" style="9" bestFit="1" customWidth="1"/>
    <col min="9742" max="9742" width="12.6328125" style="9" bestFit="1" customWidth="1"/>
    <col min="9743" max="9743" width="42.6328125" style="9" bestFit="1" customWidth="1"/>
    <col min="9744" max="9984" width="45.453125" style="9"/>
    <col min="9985" max="9985" width="43" style="9" customWidth="1"/>
    <col min="9986" max="9986" width="30.36328125" style="9" customWidth="1"/>
    <col min="9987" max="9987" width="28.6328125" style="9" customWidth="1"/>
    <col min="9988" max="9988" width="36.7265625" style="9" customWidth="1"/>
    <col min="9989" max="9989" width="19.08984375" style="9" customWidth="1"/>
    <col min="9990" max="9990" width="12.08984375" style="9" customWidth="1"/>
    <col min="9991" max="9991" width="12" style="9" customWidth="1"/>
    <col min="9992" max="9992" width="11.6328125" style="9" customWidth="1"/>
    <col min="9993" max="9993" width="12.26953125" style="9" customWidth="1"/>
    <col min="9994" max="9994" width="8.26953125" style="9" customWidth="1"/>
    <col min="9995" max="9995" width="45.453125" style="9"/>
    <col min="9996" max="9996" width="9.90625" style="9" bestFit="1" customWidth="1"/>
    <col min="9997" max="9997" width="9.08984375" style="9" bestFit="1" customWidth="1"/>
    <col min="9998" max="9998" width="12.6328125" style="9" bestFit="1" customWidth="1"/>
    <col min="9999" max="9999" width="42.6328125" style="9" bestFit="1" customWidth="1"/>
    <col min="10000" max="10240" width="45.453125" style="9"/>
    <col min="10241" max="10241" width="43" style="9" customWidth="1"/>
    <col min="10242" max="10242" width="30.36328125" style="9" customWidth="1"/>
    <col min="10243" max="10243" width="28.6328125" style="9" customWidth="1"/>
    <col min="10244" max="10244" width="36.7265625" style="9" customWidth="1"/>
    <col min="10245" max="10245" width="19.08984375" style="9" customWidth="1"/>
    <col min="10246" max="10246" width="12.08984375" style="9" customWidth="1"/>
    <col min="10247" max="10247" width="12" style="9" customWidth="1"/>
    <col min="10248" max="10248" width="11.6328125" style="9" customWidth="1"/>
    <col min="10249" max="10249" width="12.26953125" style="9" customWidth="1"/>
    <col min="10250" max="10250" width="8.26953125" style="9" customWidth="1"/>
    <col min="10251" max="10251" width="45.453125" style="9"/>
    <col min="10252" max="10252" width="9.90625" style="9" bestFit="1" customWidth="1"/>
    <col min="10253" max="10253" width="9.08984375" style="9" bestFit="1" customWidth="1"/>
    <col min="10254" max="10254" width="12.6328125" style="9" bestFit="1" customWidth="1"/>
    <col min="10255" max="10255" width="42.6328125" style="9" bestFit="1" customWidth="1"/>
    <col min="10256" max="10496" width="45.453125" style="9"/>
    <col min="10497" max="10497" width="43" style="9" customWidth="1"/>
    <col min="10498" max="10498" width="30.36328125" style="9" customWidth="1"/>
    <col min="10499" max="10499" width="28.6328125" style="9" customWidth="1"/>
    <col min="10500" max="10500" width="36.7265625" style="9" customWidth="1"/>
    <col min="10501" max="10501" width="19.08984375" style="9" customWidth="1"/>
    <col min="10502" max="10502" width="12.08984375" style="9" customWidth="1"/>
    <col min="10503" max="10503" width="12" style="9" customWidth="1"/>
    <col min="10504" max="10504" width="11.6328125" style="9" customWidth="1"/>
    <col min="10505" max="10505" width="12.26953125" style="9" customWidth="1"/>
    <col min="10506" max="10506" width="8.26953125" style="9" customWidth="1"/>
    <col min="10507" max="10507" width="45.453125" style="9"/>
    <col min="10508" max="10508" width="9.90625" style="9" bestFit="1" customWidth="1"/>
    <col min="10509" max="10509" width="9.08984375" style="9" bestFit="1" customWidth="1"/>
    <col min="10510" max="10510" width="12.6328125" style="9" bestFit="1" customWidth="1"/>
    <col min="10511" max="10511" width="42.6328125" style="9" bestFit="1" customWidth="1"/>
    <col min="10512" max="10752" width="45.453125" style="9"/>
    <col min="10753" max="10753" width="43" style="9" customWidth="1"/>
    <col min="10754" max="10754" width="30.36328125" style="9" customWidth="1"/>
    <col min="10755" max="10755" width="28.6328125" style="9" customWidth="1"/>
    <col min="10756" max="10756" width="36.7265625" style="9" customWidth="1"/>
    <col min="10757" max="10757" width="19.08984375" style="9" customWidth="1"/>
    <col min="10758" max="10758" width="12.08984375" style="9" customWidth="1"/>
    <col min="10759" max="10759" width="12" style="9" customWidth="1"/>
    <col min="10760" max="10760" width="11.6328125" style="9" customWidth="1"/>
    <col min="10761" max="10761" width="12.26953125" style="9" customWidth="1"/>
    <col min="10762" max="10762" width="8.26953125" style="9" customWidth="1"/>
    <col min="10763" max="10763" width="45.453125" style="9"/>
    <col min="10764" max="10764" width="9.90625" style="9" bestFit="1" customWidth="1"/>
    <col min="10765" max="10765" width="9.08984375" style="9" bestFit="1" customWidth="1"/>
    <col min="10766" max="10766" width="12.6328125" style="9" bestFit="1" customWidth="1"/>
    <col min="10767" max="10767" width="42.6328125" style="9" bestFit="1" customWidth="1"/>
    <col min="10768" max="11008" width="45.453125" style="9"/>
    <col min="11009" max="11009" width="43" style="9" customWidth="1"/>
    <col min="11010" max="11010" width="30.36328125" style="9" customWidth="1"/>
    <col min="11011" max="11011" width="28.6328125" style="9" customWidth="1"/>
    <col min="11012" max="11012" width="36.7265625" style="9" customWidth="1"/>
    <col min="11013" max="11013" width="19.08984375" style="9" customWidth="1"/>
    <col min="11014" max="11014" width="12.08984375" style="9" customWidth="1"/>
    <col min="11015" max="11015" width="12" style="9" customWidth="1"/>
    <col min="11016" max="11016" width="11.6328125" style="9" customWidth="1"/>
    <col min="11017" max="11017" width="12.26953125" style="9" customWidth="1"/>
    <col min="11018" max="11018" width="8.26953125" style="9" customWidth="1"/>
    <col min="11019" max="11019" width="45.453125" style="9"/>
    <col min="11020" max="11020" width="9.90625" style="9" bestFit="1" customWidth="1"/>
    <col min="11021" max="11021" width="9.08984375" style="9" bestFit="1" customWidth="1"/>
    <col min="11022" max="11022" width="12.6328125" style="9" bestFit="1" customWidth="1"/>
    <col min="11023" max="11023" width="42.6328125" style="9" bestFit="1" customWidth="1"/>
    <col min="11024" max="11264" width="45.453125" style="9"/>
    <col min="11265" max="11265" width="43" style="9" customWidth="1"/>
    <col min="11266" max="11266" width="30.36328125" style="9" customWidth="1"/>
    <col min="11267" max="11267" width="28.6328125" style="9" customWidth="1"/>
    <col min="11268" max="11268" width="36.7265625" style="9" customWidth="1"/>
    <col min="11269" max="11269" width="19.08984375" style="9" customWidth="1"/>
    <col min="11270" max="11270" width="12.08984375" style="9" customWidth="1"/>
    <col min="11271" max="11271" width="12" style="9" customWidth="1"/>
    <col min="11272" max="11272" width="11.6328125" style="9" customWidth="1"/>
    <col min="11273" max="11273" width="12.26953125" style="9" customWidth="1"/>
    <col min="11274" max="11274" width="8.26953125" style="9" customWidth="1"/>
    <col min="11275" max="11275" width="45.453125" style="9"/>
    <col min="11276" max="11276" width="9.90625" style="9" bestFit="1" customWidth="1"/>
    <col min="11277" max="11277" width="9.08984375" style="9" bestFit="1" customWidth="1"/>
    <col min="11278" max="11278" width="12.6328125" style="9" bestFit="1" customWidth="1"/>
    <col min="11279" max="11279" width="42.6328125" style="9" bestFit="1" customWidth="1"/>
    <col min="11280" max="11520" width="45.453125" style="9"/>
    <col min="11521" max="11521" width="43" style="9" customWidth="1"/>
    <col min="11522" max="11522" width="30.36328125" style="9" customWidth="1"/>
    <col min="11523" max="11523" width="28.6328125" style="9" customWidth="1"/>
    <col min="11524" max="11524" width="36.7265625" style="9" customWidth="1"/>
    <col min="11525" max="11525" width="19.08984375" style="9" customWidth="1"/>
    <col min="11526" max="11526" width="12.08984375" style="9" customWidth="1"/>
    <col min="11527" max="11527" width="12" style="9" customWidth="1"/>
    <col min="11528" max="11528" width="11.6328125" style="9" customWidth="1"/>
    <col min="11529" max="11529" width="12.26953125" style="9" customWidth="1"/>
    <col min="11530" max="11530" width="8.26953125" style="9" customWidth="1"/>
    <col min="11531" max="11531" width="45.453125" style="9"/>
    <col min="11532" max="11532" width="9.90625" style="9" bestFit="1" customWidth="1"/>
    <col min="11533" max="11533" width="9.08984375" style="9" bestFit="1" customWidth="1"/>
    <col min="11534" max="11534" width="12.6328125" style="9" bestFit="1" customWidth="1"/>
    <col min="11535" max="11535" width="42.6328125" style="9" bestFit="1" customWidth="1"/>
    <col min="11536" max="11776" width="45.453125" style="9"/>
    <col min="11777" max="11777" width="43" style="9" customWidth="1"/>
    <col min="11778" max="11778" width="30.36328125" style="9" customWidth="1"/>
    <col min="11779" max="11779" width="28.6328125" style="9" customWidth="1"/>
    <col min="11780" max="11780" width="36.7265625" style="9" customWidth="1"/>
    <col min="11781" max="11781" width="19.08984375" style="9" customWidth="1"/>
    <col min="11782" max="11782" width="12.08984375" style="9" customWidth="1"/>
    <col min="11783" max="11783" width="12" style="9" customWidth="1"/>
    <col min="11784" max="11784" width="11.6328125" style="9" customWidth="1"/>
    <col min="11785" max="11785" width="12.26953125" style="9" customWidth="1"/>
    <col min="11786" max="11786" width="8.26953125" style="9" customWidth="1"/>
    <col min="11787" max="11787" width="45.453125" style="9"/>
    <col min="11788" max="11788" width="9.90625" style="9" bestFit="1" customWidth="1"/>
    <col min="11789" max="11789" width="9.08984375" style="9" bestFit="1" customWidth="1"/>
    <col min="11790" max="11790" width="12.6328125" style="9" bestFit="1" customWidth="1"/>
    <col min="11791" max="11791" width="42.6328125" style="9" bestFit="1" customWidth="1"/>
    <col min="11792" max="12032" width="45.453125" style="9"/>
    <col min="12033" max="12033" width="43" style="9" customWidth="1"/>
    <col min="12034" max="12034" width="30.36328125" style="9" customWidth="1"/>
    <col min="12035" max="12035" width="28.6328125" style="9" customWidth="1"/>
    <col min="12036" max="12036" width="36.7265625" style="9" customWidth="1"/>
    <col min="12037" max="12037" width="19.08984375" style="9" customWidth="1"/>
    <col min="12038" max="12038" width="12.08984375" style="9" customWidth="1"/>
    <col min="12039" max="12039" width="12" style="9" customWidth="1"/>
    <col min="12040" max="12040" width="11.6328125" style="9" customWidth="1"/>
    <col min="12041" max="12041" width="12.26953125" style="9" customWidth="1"/>
    <col min="12042" max="12042" width="8.26953125" style="9" customWidth="1"/>
    <col min="12043" max="12043" width="45.453125" style="9"/>
    <col min="12044" max="12044" width="9.90625" style="9" bestFit="1" customWidth="1"/>
    <col min="12045" max="12045" width="9.08984375" style="9" bestFit="1" customWidth="1"/>
    <col min="12046" max="12046" width="12.6328125" style="9" bestFit="1" customWidth="1"/>
    <col min="12047" max="12047" width="42.6328125" style="9" bestFit="1" customWidth="1"/>
    <col min="12048" max="12288" width="45.453125" style="9"/>
    <col min="12289" max="12289" width="43" style="9" customWidth="1"/>
    <col min="12290" max="12290" width="30.36328125" style="9" customWidth="1"/>
    <col min="12291" max="12291" width="28.6328125" style="9" customWidth="1"/>
    <col min="12292" max="12292" width="36.7265625" style="9" customWidth="1"/>
    <col min="12293" max="12293" width="19.08984375" style="9" customWidth="1"/>
    <col min="12294" max="12294" width="12.08984375" style="9" customWidth="1"/>
    <col min="12295" max="12295" width="12" style="9" customWidth="1"/>
    <col min="12296" max="12296" width="11.6328125" style="9" customWidth="1"/>
    <col min="12297" max="12297" width="12.26953125" style="9" customWidth="1"/>
    <col min="12298" max="12298" width="8.26953125" style="9" customWidth="1"/>
    <col min="12299" max="12299" width="45.453125" style="9"/>
    <col min="12300" max="12300" width="9.90625" style="9" bestFit="1" customWidth="1"/>
    <col min="12301" max="12301" width="9.08984375" style="9" bestFit="1" customWidth="1"/>
    <col min="12302" max="12302" width="12.6328125" style="9" bestFit="1" customWidth="1"/>
    <col min="12303" max="12303" width="42.6328125" style="9" bestFit="1" customWidth="1"/>
    <col min="12304" max="12544" width="45.453125" style="9"/>
    <col min="12545" max="12545" width="43" style="9" customWidth="1"/>
    <col min="12546" max="12546" width="30.36328125" style="9" customWidth="1"/>
    <col min="12547" max="12547" width="28.6328125" style="9" customWidth="1"/>
    <col min="12548" max="12548" width="36.7265625" style="9" customWidth="1"/>
    <col min="12549" max="12549" width="19.08984375" style="9" customWidth="1"/>
    <col min="12550" max="12550" width="12.08984375" style="9" customWidth="1"/>
    <col min="12551" max="12551" width="12" style="9" customWidth="1"/>
    <col min="12552" max="12552" width="11.6328125" style="9" customWidth="1"/>
    <col min="12553" max="12553" width="12.26953125" style="9" customWidth="1"/>
    <col min="12554" max="12554" width="8.26953125" style="9" customWidth="1"/>
    <col min="12555" max="12555" width="45.453125" style="9"/>
    <col min="12556" max="12556" width="9.90625" style="9" bestFit="1" customWidth="1"/>
    <col min="12557" max="12557" width="9.08984375" style="9" bestFit="1" customWidth="1"/>
    <col min="12558" max="12558" width="12.6328125" style="9" bestFit="1" customWidth="1"/>
    <col min="12559" max="12559" width="42.6328125" style="9" bestFit="1" customWidth="1"/>
    <col min="12560" max="12800" width="45.453125" style="9"/>
    <col min="12801" max="12801" width="43" style="9" customWidth="1"/>
    <col min="12802" max="12802" width="30.36328125" style="9" customWidth="1"/>
    <col min="12803" max="12803" width="28.6328125" style="9" customWidth="1"/>
    <col min="12804" max="12804" width="36.7265625" style="9" customWidth="1"/>
    <col min="12805" max="12805" width="19.08984375" style="9" customWidth="1"/>
    <col min="12806" max="12806" width="12.08984375" style="9" customWidth="1"/>
    <col min="12807" max="12807" width="12" style="9" customWidth="1"/>
    <col min="12808" max="12808" width="11.6328125" style="9" customWidth="1"/>
    <col min="12809" max="12809" width="12.26953125" style="9" customWidth="1"/>
    <col min="12810" max="12810" width="8.26953125" style="9" customWidth="1"/>
    <col min="12811" max="12811" width="45.453125" style="9"/>
    <col min="12812" max="12812" width="9.90625" style="9" bestFit="1" customWidth="1"/>
    <col min="12813" max="12813" width="9.08984375" style="9" bestFit="1" customWidth="1"/>
    <col min="12814" max="12814" width="12.6328125" style="9" bestFit="1" customWidth="1"/>
    <col min="12815" max="12815" width="42.6328125" style="9" bestFit="1" customWidth="1"/>
    <col min="12816" max="13056" width="45.453125" style="9"/>
    <col min="13057" max="13057" width="43" style="9" customWidth="1"/>
    <col min="13058" max="13058" width="30.36328125" style="9" customWidth="1"/>
    <col min="13059" max="13059" width="28.6328125" style="9" customWidth="1"/>
    <col min="13060" max="13060" width="36.7265625" style="9" customWidth="1"/>
    <col min="13061" max="13061" width="19.08984375" style="9" customWidth="1"/>
    <col min="13062" max="13062" width="12.08984375" style="9" customWidth="1"/>
    <col min="13063" max="13063" width="12" style="9" customWidth="1"/>
    <col min="13064" max="13064" width="11.6328125" style="9" customWidth="1"/>
    <col min="13065" max="13065" width="12.26953125" style="9" customWidth="1"/>
    <col min="13066" max="13066" width="8.26953125" style="9" customWidth="1"/>
    <col min="13067" max="13067" width="45.453125" style="9"/>
    <col min="13068" max="13068" width="9.90625" style="9" bestFit="1" customWidth="1"/>
    <col min="13069" max="13069" width="9.08984375" style="9" bestFit="1" customWidth="1"/>
    <col min="13070" max="13070" width="12.6328125" style="9" bestFit="1" customWidth="1"/>
    <col min="13071" max="13071" width="42.6328125" style="9" bestFit="1" customWidth="1"/>
    <col min="13072" max="13312" width="45.453125" style="9"/>
    <col min="13313" max="13313" width="43" style="9" customWidth="1"/>
    <col min="13314" max="13314" width="30.36328125" style="9" customWidth="1"/>
    <col min="13315" max="13315" width="28.6328125" style="9" customWidth="1"/>
    <col min="13316" max="13316" width="36.7265625" style="9" customWidth="1"/>
    <col min="13317" max="13317" width="19.08984375" style="9" customWidth="1"/>
    <col min="13318" max="13318" width="12.08984375" style="9" customWidth="1"/>
    <col min="13319" max="13319" width="12" style="9" customWidth="1"/>
    <col min="13320" max="13320" width="11.6328125" style="9" customWidth="1"/>
    <col min="13321" max="13321" width="12.26953125" style="9" customWidth="1"/>
    <col min="13322" max="13322" width="8.26953125" style="9" customWidth="1"/>
    <col min="13323" max="13323" width="45.453125" style="9"/>
    <col min="13324" max="13324" width="9.90625" style="9" bestFit="1" customWidth="1"/>
    <col min="13325" max="13325" width="9.08984375" style="9" bestFit="1" customWidth="1"/>
    <col min="13326" max="13326" width="12.6328125" style="9" bestFit="1" customWidth="1"/>
    <col min="13327" max="13327" width="42.6328125" style="9" bestFit="1" customWidth="1"/>
    <col min="13328" max="13568" width="45.453125" style="9"/>
    <col min="13569" max="13569" width="43" style="9" customWidth="1"/>
    <col min="13570" max="13570" width="30.36328125" style="9" customWidth="1"/>
    <col min="13571" max="13571" width="28.6328125" style="9" customWidth="1"/>
    <col min="13572" max="13572" width="36.7265625" style="9" customWidth="1"/>
    <col min="13573" max="13573" width="19.08984375" style="9" customWidth="1"/>
    <col min="13574" max="13574" width="12.08984375" style="9" customWidth="1"/>
    <col min="13575" max="13575" width="12" style="9" customWidth="1"/>
    <col min="13576" max="13576" width="11.6328125" style="9" customWidth="1"/>
    <col min="13577" max="13577" width="12.26953125" style="9" customWidth="1"/>
    <col min="13578" max="13578" width="8.26953125" style="9" customWidth="1"/>
    <col min="13579" max="13579" width="45.453125" style="9"/>
    <col min="13580" max="13580" width="9.90625" style="9" bestFit="1" customWidth="1"/>
    <col min="13581" max="13581" width="9.08984375" style="9" bestFit="1" customWidth="1"/>
    <col min="13582" max="13582" width="12.6328125" style="9" bestFit="1" customWidth="1"/>
    <col min="13583" max="13583" width="42.6328125" style="9" bestFit="1" customWidth="1"/>
    <col min="13584" max="13824" width="45.453125" style="9"/>
    <col min="13825" max="13825" width="43" style="9" customWidth="1"/>
    <col min="13826" max="13826" width="30.36328125" style="9" customWidth="1"/>
    <col min="13827" max="13827" width="28.6328125" style="9" customWidth="1"/>
    <col min="13828" max="13828" width="36.7265625" style="9" customWidth="1"/>
    <col min="13829" max="13829" width="19.08984375" style="9" customWidth="1"/>
    <col min="13830" max="13830" width="12.08984375" style="9" customWidth="1"/>
    <col min="13831" max="13831" width="12" style="9" customWidth="1"/>
    <col min="13832" max="13832" width="11.6328125" style="9" customWidth="1"/>
    <col min="13833" max="13833" width="12.26953125" style="9" customWidth="1"/>
    <col min="13834" max="13834" width="8.26953125" style="9" customWidth="1"/>
    <col min="13835" max="13835" width="45.453125" style="9"/>
    <col min="13836" max="13836" width="9.90625" style="9" bestFit="1" customWidth="1"/>
    <col min="13837" max="13837" width="9.08984375" style="9" bestFit="1" customWidth="1"/>
    <col min="13838" max="13838" width="12.6328125" style="9" bestFit="1" customWidth="1"/>
    <col min="13839" max="13839" width="42.6328125" style="9" bestFit="1" customWidth="1"/>
    <col min="13840" max="14080" width="45.453125" style="9"/>
    <col min="14081" max="14081" width="43" style="9" customWidth="1"/>
    <col min="14082" max="14082" width="30.36328125" style="9" customWidth="1"/>
    <col min="14083" max="14083" width="28.6328125" style="9" customWidth="1"/>
    <col min="14084" max="14084" width="36.7265625" style="9" customWidth="1"/>
    <col min="14085" max="14085" width="19.08984375" style="9" customWidth="1"/>
    <col min="14086" max="14086" width="12.08984375" style="9" customWidth="1"/>
    <col min="14087" max="14087" width="12" style="9" customWidth="1"/>
    <col min="14088" max="14088" width="11.6328125" style="9" customWidth="1"/>
    <col min="14089" max="14089" width="12.26953125" style="9" customWidth="1"/>
    <col min="14090" max="14090" width="8.26953125" style="9" customWidth="1"/>
    <col min="14091" max="14091" width="45.453125" style="9"/>
    <col min="14092" max="14092" width="9.90625" style="9" bestFit="1" customWidth="1"/>
    <col min="14093" max="14093" width="9.08984375" style="9" bestFit="1" customWidth="1"/>
    <col min="14094" max="14094" width="12.6328125" style="9" bestFit="1" customWidth="1"/>
    <col min="14095" max="14095" width="42.6328125" style="9" bestFit="1" customWidth="1"/>
    <col min="14096" max="14336" width="45.453125" style="9"/>
    <col min="14337" max="14337" width="43" style="9" customWidth="1"/>
    <col min="14338" max="14338" width="30.36328125" style="9" customWidth="1"/>
    <col min="14339" max="14339" width="28.6328125" style="9" customWidth="1"/>
    <col min="14340" max="14340" width="36.7265625" style="9" customWidth="1"/>
    <col min="14341" max="14341" width="19.08984375" style="9" customWidth="1"/>
    <col min="14342" max="14342" width="12.08984375" style="9" customWidth="1"/>
    <col min="14343" max="14343" width="12" style="9" customWidth="1"/>
    <col min="14344" max="14344" width="11.6328125" style="9" customWidth="1"/>
    <col min="14345" max="14345" width="12.26953125" style="9" customWidth="1"/>
    <col min="14346" max="14346" width="8.26953125" style="9" customWidth="1"/>
    <col min="14347" max="14347" width="45.453125" style="9"/>
    <col min="14348" max="14348" width="9.90625" style="9" bestFit="1" customWidth="1"/>
    <col min="14349" max="14349" width="9.08984375" style="9" bestFit="1" customWidth="1"/>
    <col min="14350" max="14350" width="12.6328125" style="9" bestFit="1" customWidth="1"/>
    <col min="14351" max="14351" width="42.6328125" style="9" bestFit="1" customWidth="1"/>
    <col min="14352" max="14592" width="45.453125" style="9"/>
    <col min="14593" max="14593" width="43" style="9" customWidth="1"/>
    <col min="14594" max="14594" width="30.36328125" style="9" customWidth="1"/>
    <col min="14595" max="14595" width="28.6328125" style="9" customWidth="1"/>
    <col min="14596" max="14596" width="36.7265625" style="9" customWidth="1"/>
    <col min="14597" max="14597" width="19.08984375" style="9" customWidth="1"/>
    <col min="14598" max="14598" width="12.08984375" style="9" customWidth="1"/>
    <col min="14599" max="14599" width="12" style="9" customWidth="1"/>
    <col min="14600" max="14600" width="11.6328125" style="9" customWidth="1"/>
    <col min="14601" max="14601" width="12.26953125" style="9" customWidth="1"/>
    <col min="14602" max="14602" width="8.26953125" style="9" customWidth="1"/>
    <col min="14603" max="14603" width="45.453125" style="9"/>
    <col min="14604" max="14604" width="9.90625" style="9" bestFit="1" customWidth="1"/>
    <col min="14605" max="14605" width="9.08984375" style="9" bestFit="1" customWidth="1"/>
    <col min="14606" max="14606" width="12.6328125" style="9" bestFit="1" customWidth="1"/>
    <col min="14607" max="14607" width="42.6328125" style="9" bestFit="1" customWidth="1"/>
    <col min="14608" max="14848" width="45.453125" style="9"/>
    <col min="14849" max="14849" width="43" style="9" customWidth="1"/>
    <col min="14850" max="14850" width="30.36328125" style="9" customWidth="1"/>
    <col min="14851" max="14851" width="28.6328125" style="9" customWidth="1"/>
    <col min="14852" max="14852" width="36.7265625" style="9" customWidth="1"/>
    <col min="14853" max="14853" width="19.08984375" style="9" customWidth="1"/>
    <col min="14854" max="14854" width="12.08984375" style="9" customWidth="1"/>
    <col min="14855" max="14855" width="12" style="9" customWidth="1"/>
    <col min="14856" max="14856" width="11.6328125" style="9" customWidth="1"/>
    <col min="14857" max="14857" width="12.26953125" style="9" customWidth="1"/>
    <col min="14858" max="14858" width="8.26953125" style="9" customWidth="1"/>
    <col min="14859" max="14859" width="45.453125" style="9"/>
    <col min="14860" max="14860" width="9.90625" style="9" bestFit="1" customWidth="1"/>
    <col min="14861" max="14861" width="9.08984375" style="9" bestFit="1" customWidth="1"/>
    <col min="14862" max="14862" width="12.6328125" style="9" bestFit="1" customWidth="1"/>
    <col min="14863" max="14863" width="42.6328125" style="9" bestFit="1" customWidth="1"/>
    <col min="14864" max="15104" width="45.453125" style="9"/>
    <col min="15105" max="15105" width="43" style="9" customWidth="1"/>
    <col min="15106" max="15106" width="30.36328125" style="9" customWidth="1"/>
    <col min="15107" max="15107" width="28.6328125" style="9" customWidth="1"/>
    <col min="15108" max="15108" width="36.7265625" style="9" customWidth="1"/>
    <col min="15109" max="15109" width="19.08984375" style="9" customWidth="1"/>
    <col min="15110" max="15110" width="12.08984375" style="9" customWidth="1"/>
    <col min="15111" max="15111" width="12" style="9" customWidth="1"/>
    <col min="15112" max="15112" width="11.6328125" style="9" customWidth="1"/>
    <col min="15113" max="15113" width="12.26953125" style="9" customWidth="1"/>
    <col min="15114" max="15114" width="8.26953125" style="9" customWidth="1"/>
    <col min="15115" max="15115" width="45.453125" style="9"/>
    <col min="15116" max="15116" width="9.90625" style="9" bestFit="1" customWidth="1"/>
    <col min="15117" max="15117" width="9.08984375" style="9" bestFit="1" customWidth="1"/>
    <col min="15118" max="15118" width="12.6328125" style="9" bestFit="1" customWidth="1"/>
    <col min="15119" max="15119" width="42.6328125" style="9" bestFit="1" customWidth="1"/>
    <col min="15120" max="15360" width="45.453125" style="9"/>
    <col min="15361" max="15361" width="43" style="9" customWidth="1"/>
    <col min="15362" max="15362" width="30.36328125" style="9" customWidth="1"/>
    <col min="15363" max="15363" width="28.6328125" style="9" customWidth="1"/>
    <col min="15364" max="15364" width="36.7265625" style="9" customWidth="1"/>
    <col min="15365" max="15365" width="19.08984375" style="9" customWidth="1"/>
    <col min="15366" max="15366" width="12.08984375" style="9" customWidth="1"/>
    <col min="15367" max="15367" width="12" style="9" customWidth="1"/>
    <col min="15368" max="15368" width="11.6328125" style="9" customWidth="1"/>
    <col min="15369" max="15369" width="12.26953125" style="9" customWidth="1"/>
    <col min="15370" max="15370" width="8.26953125" style="9" customWidth="1"/>
    <col min="15371" max="15371" width="45.453125" style="9"/>
    <col min="15372" max="15372" width="9.90625" style="9" bestFit="1" customWidth="1"/>
    <col min="15373" max="15373" width="9.08984375" style="9" bestFit="1" customWidth="1"/>
    <col min="15374" max="15374" width="12.6328125" style="9" bestFit="1" customWidth="1"/>
    <col min="15375" max="15375" width="42.6328125" style="9" bestFit="1" customWidth="1"/>
    <col min="15376" max="15616" width="45.453125" style="9"/>
    <col min="15617" max="15617" width="43" style="9" customWidth="1"/>
    <col min="15618" max="15618" width="30.36328125" style="9" customWidth="1"/>
    <col min="15619" max="15619" width="28.6328125" style="9" customWidth="1"/>
    <col min="15620" max="15620" width="36.7265625" style="9" customWidth="1"/>
    <col min="15621" max="15621" width="19.08984375" style="9" customWidth="1"/>
    <col min="15622" max="15622" width="12.08984375" style="9" customWidth="1"/>
    <col min="15623" max="15623" width="12" style="9" customWidth="1"/>
    <col min="15624" max="15624" width="11.6328125" style="9" customWidth="1"/>
    <col min="15625" max="15625" width="12.26953125" style="9" customWidth="1"/>
    <col min="15626" max="15626" width="8.26953125" style="9" customWidth="1"/>
    <col min="15627" max="15627" width="45.453125" style="9"/>
    <col min="15628" max="15628" width="9.90625" style="9" bestFit="1" customWidth="1"/>
    <col min="15629" max="15629" width="9.08984375" style="9" bestFit="1" customWidth="1"/>
    <col min="15630" max="15630" width="12.6328125" style="9" bestFit="1" customWidth="1"/>
    <col min="15631" max="15631" width="42.6328125" style="9" bestFit="1" customWidth="1"/>
    <col min="15632" max="15872" width="45.453125" style="9"/>
    <col min="15873" max="15873" width="43" style="9" customWidth="1"/>
    <col min="15874" max="15874" width="30.36328125" style="9" customWidth="1"/>
    <col min="15875" max="15875" width="28.6328125" style="9" customWidth="1"/>
    <col min="15876" max="15876" width="36.7265625" style="9" customWidth="1"/>
    <col min="15877" max="15877" width="19.08984375" style="9" customWidth="1"/>
    <col min="15878" max="15878" width="12.08984375" style="9" customWidth="1"/>
    <col min="15879" max="15879" width="12" style="9" customWidth="1"/>
    <col min="15880" max="15880" width="11.6328125" style="9" customWidth="1"/>
    <col min="15881" max="15881" width="12.26953125" style="9" customWidth="1"/>
    <col min="15882" max="15882" width="8.26953125" style="9" customWidth="1"/>
    <col min="15883" max="15883" width="45.453125" style="9"/>
    <col min="15884" max="15884" width="9.90625" style="9" bestFit="1" customWidth="1"/>
    <col min="15885" max="15885" width="9.08984375" style="9" bestFit="1" customWidth="1"/>
    <col min="15886" max="15886" width="12.6328125" style="9" bestFit="1" customWidth="1"/>
    <col min="15887" max="15887" width="42.6328125" style="9" bestFit="1" customWidth="1"/>
    <col min="15888" max="16128" width="45.453125" style="9"/>
    <col min="16129" max="16129" width="43" style="9" customWidth="1"/>
    <col min="16130" max="16130" width="30.36328125" style="9" customWidth="1"/>
    <col min="16131" max="16131" width="28.6328125" style="9" customWidth="1"/>
    <col min="16132" max="16132" width="36.7265625" style="9" customWidth="1"/>
    <col min="16133" max="16133" width="19.08984375" style="9" customWidth="1"/>
    <col min="16134" max="16134" width="12.08984375" style="9" customWidth="1"/>
    <col min="16135" max="16135" width="12" style="9" customWidth="1"/>
    <col min="16136" max="16136" width="11.6328125" style="9" customWidth="1"/>
    <col min="16137" max="16137" width="12.26953125" style="9" customWidth="1"/>
    <col min="16138" max="16138" width="8.26953125" style="9" customWidth="1"/>
    <col min="16139" max="16139" width="45.453125" style="9"/>
    <col min="16140" max="16140" width="9.90625" style="9" bestFit="1" customWidth="1"/>
    <col min="16141" max="16141" width="9.08984375" style="9" bestFit="1" customWidth="1"/>
    <col min="16142" max="16142" width="12.6328125" style="9" bestFit="1" customWidth="1"/>
    <col min="16143" max="16143" width="42.6328125" style="9" bestFit="1" customWidth="1"/>
    <col min="16144" max="16384" width="45.453125" style="9"/>
  </cols>
  <sheetData>
    <row r="1" spans="1:20" s="11" customFormat="1" ht="37.5" customHeight="1" x14ac:dyDescent="0.4">
      <c r="A1" s="85" t="s">
        <v>111</v>
      </c>
      <c r="B1" s="16"/>
      <c r="C1" s="16"/>
      <c r="D1" s="16"/>
      <c r="E1" s="16"/>
      <c r="F1" s="13"/>
      <c r="G1" s="13"/>
      <c r="H1" s="15"/>
      <c r="I1" s="13"/>
      <c r="T1" s="9"/>
    </row>
    <row r="2" spans="1:20" s="11" customFormat="1" ht="12.75" customHeight="1" x14ac:dyDescent="0.2">
      <c r="A2" s="16"/>
      <c r="B2" s="16"/>
      <c r="C2" s="16"/>
      <c r="D2" s="16"/>
      <c r="E2" s="16"/>
      <c r="F2" s="13"/>
      <c r="G2" s="13"/>
      <c r="H2" s="15"/>
      <c r="I2" s="13"/>
      <c r="T2" s="9"/>
    </row>
    <row r="3" spans="1:20" s="12" customFormat="1" ht="29.25" customHeight="1" x14ac:dyDescent="0.2">
      <c r="A3" s="101" t="s">
        <v>16</v>
      </c>
      <c r="B3" s="102"/>
      <c r="C3" s="103" t="s">
        <v>15</v>
      </c>
      <c r="D3" s="103" t="s">
        <v>14</v>
      </c>
      <c r="E3" s="103" t="s">
        <v>13</v>
      </c>
      <c r="F3" s="17"/>
      <c r="G3" s="17"/>
      <c r="H3" s="14"/>
      <c r="I3" s="17"/>
    </row>
    <row r="4" spans="1:20" s="228" customFormat="1" ht="12.75" customHeight="1" x14ac:dyDescent="0.25">
      <c r="A4" s="227" t="s">
        <v>91</v>
      </c>
      <c r="B4" s="228" t="s">
        <v>526</v>
      </c>
      <c r="C4" s="228" t="s">
        <v>399</v>
      </c>
      <c r="D4" s="228" t="s">
        <v>112</v>
      </c>
      <c r="E4" s="229" t="s">
        <v>27</v>
      </c>
      <c r="F4" s="230"/>
      <c r="G4" s="230"/>
      <c r="H4" s="231"/>
      <c r="I4" s="230"/>
    </row>
    <row r="5" spans="1:20" s="228" customFormat="1" ht="12.75" customHeight="1" x14ac:dyDescent="0.25">
      <c r="B5" s="228" t="s">
        <v>527</v>
      </c>
      <c r="C5" s="228" t="s">
        <v>400</v>
      </c>
      <c r="D5" s="228" t="s">
        <v>401</v>
      </c>
      <c r="E5" s="229" t="s">
        <v>402</v>
      </c>
      <c r="F5" s="230"/>
      <c r="G5" s="230"/>
      <c r="H5" s="231"/>
      <c r="I5" s="230"/>
    </row>
    <row r="6" spans="1:20" s="228" customFormat="1" ht="12.75" customHeight="1" x14ac:dyDescent="0.3">
      <c r="B6" s="228" t="s">
        <v>528</v>
      </c>
      <c r="C6" s="66" t="s">
        <v>556</v>
      </c>
      <c r="D6" s="324" t="s">
        <v>557</v>
      </c>
      <c r="E6" s="322" t="s">
        <v>555</v>
      </c>
      <c r="F6" s="230"/>
      <c r="G6" s="230"/>
      <c r="H6" s="231"/>
      <c r="I6" s="230"/>
    </row>
    <row r="7" spans="1:20" s="237" customFormat="1" ht="15.6" x14ac:dyDescent="0.35">
      <c r="A7" s="232" t="s">
        <v>30</v>
      </c>
      <c r="B7" s="233"/>
      <c r="C7" s="234"/>
      <c r="D7" s="234"/>
      <c r="E7" s="235"/>
      <c r="F7" s="236"/>
    </row>
    <row r="8" spans="1:20" s="238" customFormat="1" ht="29.25" customHeight="1" x14ac:dyDescent="0.35">
      <c r="A8" s="454" t="s">
        <v>129</v>
      </c>
      <c r="B8" s="454"/>
      <c r="C8" s="454"/>
      <c r="D8" s="454"/>
      <c r="E8" s="454"/>
      <c r="F8" s="454"/>
    </row>
    <row r="9" spans="1:20" s="238" customFormat="1" ht="15.6" x14ac:dyDescent="0.35">
      <c r="A9" s="239" t="s">
        <v>37</v>
      </c>
      <c r="B9" s="233"/>
      <c r="C9" s="233"/>
      <c r="D9" s="233"/>
      <c r="E9" s="236"/>
      <c r="F9" s="236"/>
    </row>
    <row r="10" spans="1:20" s="238" customFormat="1" ht="15.6" x14ac:dyDescent="0.35">
      <c r="A10" s="232" t="s">
        <v>398</v>
      </c>
      <c r="B10" s="232"/>
      <c r="C10" s="232"/>
      <c r="D10" s="233"/>
      <c r="E10" s="236"/>
      <c r="F10" s="236"/>
    </row>
    <row r="11" spans="1:20" s="238" customFormat="1" ht="26.1" customHeight="1" x14ac:dyDescent="0.35">
      <c r="A11" s="454" t="s">
        <v>403</v>
      </c>
      <c r="B11" s="454"/>
      <c r="C11" s="454"/>
      <c r="D11" s="454"/>
      <c r="E11" s="454"/>
      <c r="F11" s="454"/>
    </row>
    <row r="12" spans="1:20" s="238" customFormat="1" ht="26.1" customHeight="1" x14ac:dyDescent="0.35">
      <c r="A12" s="454" t="s">
        <v>404</v>
      </c>
      <c r="B12" s="454"/>
      <c r="C12" s="454"/>
      <c r="D12" s="256"/>
      <c r="E12" s="256"/>
      <c r="F12" s="256"/>
    </row>
    <row r="13" spans="1:20" s="238" customFormat="1" ht="23.25" customHeight="1" x14ac:dyDescent="0.35">
      <c r="A13" s="454" t="s">
        <v>405</v>
      </c>
      <c r="B13" s="454"/>
      <c r="C13" s="454"/>
      <c r="D13" s="256"/>
      <c r="E13" s="256"/>
      <c r="F13" s="256"/>
    </row>
    <row r="14" spans="1:20" s="238" customFormat="1" ht="24" customHeight="1" x14ac:dyDescent="0.35">
      <c r="A14" s="454" t="s">
        <v>406</v>
      </c>
      <c r="B14" s="454"/>
      <c r="C14" s="454"/>
      <c r="D14" s="454"/>
      <c r="E14" s="454"/>
      <c r="F14" s="454"/>
      <c r="G14" s="256"/>
    </row>
    <row r="15" spans="1:20" s="228" customFormat="1" ht="12.75" customHeight="1" x14ac:dyDescent="0.25">
      <c r="F15" s="230"/>
      <c r="G15" s="230"/>
      <c r="H15" s="231"/>
      <c r="I15" s="230"/>
    </row>
    <row r="16" spans="1:20" s="243" customFormat="1" ht="12.75" customHeight="1" x14ac:dyDescent="0.25">
      <c r="A16" s="240" t="s">
        <v>12</v>
      </c>
      <c r="B16" s="240"/>
      <c r="C16" s="240"/>
      <c r="D16" s="240"/>
      <c r="E16" s="240"/>
      <c r="F16" s="241"/>
      <c r="G16" s="241"/>
      <c r="H16" s="242"/>
      <c r="I16" s="241"/>
    </row>
    <row r="17" spans="1:20" s="228" customFormat="1" ht="12.75" customHeight="1" x14ac:dyDescent="0.25">
      <c r="A17" s="228" t="s">
        <v>113</v>
      </c>
      <c r="B17" s="228" t="s">
        <v>114</v>
      </c>
      <c r="D17" s="244" t="s">
        <v>407</v>
      </c>
      <c r="F17" s="230"/>
      <c r="G17" s="230"/>
      <c r="H17" s="231"/>
      <c r="I17" s="230"/>
    </row>
    <row r="18" spans="1:20" s="245" customFormat="1" ht="12.75" customHeight="1" x14ac:dyDescent="0.25">
      <c r="A18" s="245">
        <v>40086</v>
      </c>
      <c r="B18" s="245">
        <v>39843</v>
      </c>
      <c r="C18" s="246"/>
      <c r="D18" s="247" t="s">
        <v>408</v>
      </c>
      <c r="F18" s="230"/>
      <c r="G18" s="230"/>
      <c r="I18" s="230"/>
    </row>
    <row r="19" spans="1:20" s="245" customFormat="1" ht="12.75" customHeight="1" x14ac:dyDescent="0.25">
      <c r="C19" s="246"/>
      <c r="D19" s="247"/>
      <c r="F19" s="230"/>
      <c r="G19" s="230"/>
      <c r="I19" s="230"/>
    </row>
    <row r="20" spans="1:20" s="11" customFormat="1" ht="12.75" customHeight="1" x14ac:dyDescent="0.2">
      <c r="A20" s="15"/>
      <c r="B20" s="15"/>
      <c r="C20" s="18"/>
      <c r="F20" s="13"/>
      <c r="G20" s="13"/>
      <c r="H20" s="15"/>
      <c r="I20" s="13"/>
      <c r="T20" s="9"/>
    </row>
    <row r="21" spans="1:20" s="147" customFormat="1" ht="12.75" customHeight="1" x14ac:dyDescent="0.3">
      <c r="A21" s="146" t="s">
        <v>130</v>
      </c>
      <c r="E21" s="148"/>
      <c r="F21" s="149"/>
      <c r="G21" s="150"/>
      <c r="H21" s="148"/>
      <c r="I21" s="149"/>
    </row>
    <row r="22" spans="1:20" s="147" customFormat="1" ht="24.75" customHeight="1" x14ac:dyDescent="0.3">
      <c r="A22" s="151" t="s">
        <v>11</v>
      </c>
      <c r="F22" s="149"/>
      <c r="G22" s="149"/>
      <c r="I22" s="149"/>
    </row>
    <row r="23" spans="1:20" s="12" customFormat="1" ht="23.25" customHeight="1" thickBot="1" x14ac:dyDescent="0.25">
      <c r="A23" s="140" t="s">
        <v>10</v>
      </c>
      <c r="B23" s="102" t="s">
        <v>9</v>
      </c>
      <c r="C23" s="101" t="s">
        <v>8</v>
      </c>
      <c r="D23" s="461" t="s">
        <v>7</v>
      </c>
      <c r="E23" s="462"/>
      <c r="F23" s="104" t="s">
        <v>115</v>
      </c>
      <c r="G23" s="105" t="s">
        <v>109</v>
      </c>
      <c r="H23" s="106" t="s">
        <v>116</v>
      </c>
      <c r="I23" s="105" t="s">
        <v>117</v>
      </c>
      <c r="J23" s="107" t="s">
        <v>116</v>
      </c>
      <c r="K23" s="102" t="s">
        <v>43</v>
      </c>
      <c r="L23" s="102" t="s">
        <v>118</v>
      </c>
      <c r="M23" s="102" t="s">
        <v>119</v>
      </c>
      <c r="N23" s="102" t="s">
        <v>120</v>
      </c>
      <c r="O23" s="102" t="s">
        <v>121</v>
      </c>
    </row>
    <row r="24" spans="1:20" s="93" customFormat="1" ht="35.25" customHeight="1" x14ac:dyDescent="0.2">
      <c r="A24" s="124">
        <v>1</v>
      </c>
      <c r="B24" s="2" t="s">
        <v>132</v>
      </c>
      <c r="C24" s="258" t="s">
        <v>133</v>
      </c>
      <c r="D24" s="441" t="s">
        <v>180</v>
      </c>
      <c r="E24" s="436"/>
      <c r="F24" s="348">
        <v>22999</v>
      </c>
      <c r="G24" s="347">
        <f>F24*(1-H24)</f>
        <v>15869.31</v>
      </c>
      <c r="H24" s="346">
        <v>0.31</v>
      </c>
      <c r="I24" s="347">
        <f>F24*(1-J24)</f>
        <v>12649.45</v>
      </c>
      <c r="J24" s="346">
        <v>0.45</v>
      </c>
      <c r="K24" s="429" t="s">
        <v>135</v>
      </c>
      <c r="L24" s="433" t="s">
        <v>134</v>
      </c>
      <c r="M24" s="433" t="s">
        <v>122</v>
      </c>
      <c r="N24" s="433" t="s">
        <v>123</v>
      </c>
      <c r="O24" s="448" t="s">
        <v>149</v>
      </c>
      <c r="P24" s="136"/>
    </row>
    <row r="25" spans="1:20" s="93" customFormat="1" ht="231.75" customHeight="1" x14ac:dyDescent="0.2">
      <c r="A25" s="126">
        <v>1</v>
      </c>
      <c r="B25" s="439"/>
      <c r="C25" s="141" t="s">
        <v>140</v>
      </c>
      <c r="D25" s="457" t="s">
        <v>141</v>
      </c>
      <c r="E25" s="458"/>
      <c r="F25" s="355">
        <v>5999</v>
      </c>
      <c r="G25" s="269">
        <f t="shared" ref="G25:G28" si="0">F25*(1-H25)</f>
        <v>4139.3099999999995</v>
      </c>
      <c r="H25" s="345">
        <v>0.31</v>
      </c>
      <c r="I25" s="269">
        <f t="shared" ref="I25" si="1">F25*(1-J25)</f>
        <v>3299.4500000000003</v>
      </c>
      <c r="J25" s="345">
        <v>0.45</v>
      </c>
      <c r="K25" s="430"/>
      <c r="L25" s="440"/>
      <c r="M25" s="440"/>
      <c r="N25" s="440"/>
      <c r="O25" s="449"/>
      <c r="P25" s="136"/>
    </row>
    <row r="26" spans="1:20" s="93" customFormat="1" ht="27.75" customHeight="1" thickBot="1" x14ac:dyDescent="0.25">
      <c r="A26" s="127"/>
      <c r="B26" s="432"/>
      <c r="C26" s="259"/>
      <c r="D26" s="437" t="s">
        <v>142</v>
      </c>
      <c r="E26" s="438"/>
      <c r="F26" s="128"/>
      <c r="G26" s="129"/>
      <c r="H26" s="130"/>
      <c r="I26" s="131">
        <f>SUM(I24:I25)</f>
        <v>15948.900000000001</v>
      </c>
      <c r="J26" s="132"/>
      <c r="K26" s="431"/>
      <c r="L26" s="434"/>
      <c r="M26" s="434"/>
      <c r="N26" s="434"/>
      <c r="O26" s="450"/>
      <c r="P26" s="136"/>
    </row>
    <row r="27" spans="1:20" s="93" customFormat="1" ht="141.75" customHeight="1" thickBot="1" x14ac:dyDescent="0.25">
      <c r="A27" s="152">
        <v>1</v>
      </c>
      <c r="B27" s="3" t="s">
        <v>143</v>
      </c>
      <c r="C27" s="260" t="s">
        <v>144</v>
      </c>
      <c r="D27" s="451" t="s">
        <v>145</v>
      </c>
      <c r="E27" s="447"/>
      <c r="F27" s="153">
        <v>11999</v>
      </c>
      <c r="G27" s="154">
        <f t="shared" si="0"/>
        <v>8279.31</v>
      </c>
      <c r="H27" s="155">
        <v>0.31</v>
      </c>
      <c r="I27" s="154">
        <f t="shared" ref="I27" si="2">F27*(1-J27)</f>
        <v>6599.4500000000007</v>
      </c>
      <c r="J27" s="155">
        <v>0.45</v>
      </c>
      <c r="K27" s="4" t="s">
        <v>146</v>
      </c>
      <c r="L27" s="156" t="s">
        <v>147</v>
      </c>
      <c r="M27" s="156" t="s">
        <v>122</v>
      </c>
      <c r="N27" s="156" t="s">
        <v>123</v>
      </c>
      <c r="O27" s="1" t="s">
        <v>148</v>
      </c>
      <c r="P27" s="136"/>
    </row>
    <row r="28" spans="1:20" s="93" customFormat="1" ht="106.5" customHeight="1" x14ac:dyDescent="0.2">
      <c r="A28" s="120">
        <v>1</v>
      </c>
      <c r="B28" s="439" t="s">
        <v>136</v>
      </c>
      <c r="C28" s="142" t="s">
        <v>137</v>
      </c>
      <c r="D28" s="459" t="s">
        <v>138</v>
      </c>
      <c r="E28" s="460"/>
      <c r="F28" s="121">
        <v>7799</v>
      </c>
      <c r="G28" s="122">
        <f t="shared" si="0"/>
        <v>5381.3099999999995</v>
      </c>
      <c r="H28" s="123">
        <v>0.31</v>
      </c>
      <c r="I28" s="122">
        <f>F28*(1-J28)</f>
        <v>4289.4500000000007</v>
      </c>
      <c r="J28" s="123">
        <v>0.45</v>
      </c>
      <c r="K28" s="108" t="s">
        <v>139</v>
      </c>
      <c r="L28" s="139" t="s">
        <v>161</v>
      </c>
      <c r="M28" s="139" t="s">
        <v>122</v>
      </c>
      <c r="N28" s="139" t="s">
        <v>123</v>
      </c>
      <c r="O28" s="452" t="s">
        <v>124</v>
      </c>
    </row>
    <row r="29" spans="1:20" s="93" customFormat="1" ht="120.75" customHeight="1" thickBot="1" x14ac:dyDescent="0.25">
      <c r="A29" s="90"/>
      <c r="B29" s="463"/>
      <c r="C29" s="143"/>
      <c r="D29" s="455" t="s">
        <v>142</v>
      </c>
      <c r="E29" s="456"/>
      <c r="F29" s="110"/>
      <c r="G29" s="111"/>
      <c r="H29" s="112"/>
      <c r="I29" s="113">
        <f>SUM(I28:I28)</f>
        <v>4289.4500000000007</v>
      </c>
      <c r="J29" s="92"/>
      <c r="K29" s="109"/>
      <c r="O29" s="453"/>
    </row>
    <row r="30" spans="1:20" s="93" customFormat="1" ht="126.75" customHeight="1" thickBot="1" x14ac:dyDescent="0.25">
      <c r="A30" s="152">
        <v>1</v>
      </c>
      <c r="B30" s="3" t="s">
        <v>150</v>
      </c>
      <c r="C30" s="157" t="s">
        <v>151</v>
      </c>
      <c r="D30" s="451" t="s">
        <v>154</v>
      </c>
      <c r="E30" s="447"/>
      <c r="F30" s="349">
        <v>17199</v>
      </c>
      <c r="G30" s="350">
        <f t="shared" ref="G30" si="3">F30*(1-H30)</f>
        <v>11867.31</v>
      </c>
      <c r="H30" s="351">
        <v>0.31</v>
      </c>
      <c r="I30" s="350">
        <f>F30*(1-J30)</f>
        <v>9459.4500000000007</v>
      </c>
      <c r="J30" s="351">
        <v>0.45</v>
      </c>
      <c r="K30" s="4" t="s">
        <v>152</v>
      </c>
      <c r="L30" s="3" t="s">
        <v>153</v>
      </c>
      <c r="M30" s="3" t="s">
        <v>122</v>
      </c>
      <c r="N30" s="3" t="s">
        <v>123</v>
      </c>
      <c r="O30" s="158" t="s">
        <v>124</v>
      </c>
      <c r="P30" s="136"/>
    </row>
    <row r="31" spans="1:20" s="93" customFormat="1" ht="168" customHeight="1" thickBot="1" x14ac:dyDescent="0.25">
      <c r="A31" s="152">
        <v>1</v>
      </c>
      <c r="B31" s="3" t="s">
        <v>409</v>
      </c>
      <c r="C31" s="261" t="s">
        <v>410</v>
      </c>
      <c r="D31" s="446" t="s">
        <v>411</v>
      </c>
      <c r="E31" s="447"/>
      <c r="F31" s="349">
        <v>2699</v>
      </c>
      <c r="G31" s="350">
        <f t="shared" ref="G31" si="4">F31*(1-H31)</f>
        <v>1862.31</v>
      </c>
      <c r="H31" s="351">
        <v>0.31</v>
      </c>
      <c r="I31" s="350">
        <f>F31*(1-J31)</f>
        <v>1484.45</v>
      </c>
      <c r="J31" s="351">
        <v>0.45</v>
      </c>
      <c r="K31" s="4" t="s">
        <v>163</v>
      </c>
      <c r="L31" s="3">
        <v>24</v>
      </c>
      <c r="M31" s="4" t="s">
        <v>162</v>
      </c>
      <c r="N31" s="3" t="s">
        <v>123</v>
      </c>
      <c r="O31" s="158" t="s">
        <v>124</v>
      </c>
      <c r="P31" s="136"/>
    </row>
    <row r="32" spans="1:20" s="93" customFormat="1" ht="151.5" customHeight="1" thickBot="1" x14ac:dyDescent="0.25">
      <c r="A32" s="152">
        <v>1</v>
      </c>
      <c r="B32" s="3" t="s">
        <v>412</v>
      </c>
      <c r="C32" s="261" t="s">
        <v>160</v>
      </c>
      <c r="D32" s="446" t="s">
        <v>413</v>
      </c>
      <c r="E32" s="447"/>
      <c r="F32" s="352">
        <v>2699</v>
      </c>
      <c r="G32" s="350">
        <f>F32*(1-H32)</f>
        <v>1862.31</v>
      </c>
      <c r="H32" s="351">
        <v>0.31</v>
      </c>
      <c r="I32" s="350">
        <f t="shared" ref="I32" si="5">F32*(1-J32)</f>
        <v>1484.45</v>
      </c>
      <c r="J32" s="351">
        <v>0.45</v>
      </c>
      <c r="K32" s="4" t="s">
        <v>165</v>
      </c>
      <c r="L32" s="3">
        <v>24</v>
      </c>
      <c r="M32" s="4" t="s">
        <v>162</v>
      </c>
      <c r="N32" s="3" t="s">
        <v>123</v>
      </c>
      <c r="O32" s="159"/>
      <c r="P32" s="136"/>
    </row>
    <row r="33" spans="1:16" s="93" customFormat="1" ht="152.25" customHeight="1" thickBot="1" x14ac:dyDescent="0.25">
      <c r="A33" s="124">
        <v>1</v>
      </c>
      <c r="B33" s="2" t="s">
        <v>158</v>
      </c>
      <c r="C33" s="262" t="s">
        <v>125</v>
      </c>
      <c r="D33" s="441" t="s">
        <v>155</v>
      </c>
      <c r="E33" s="436"/>
      <c r="F33" s="348">
        <v>8719</v>
      </c>
      <c r="G33" s="347">
        <f t="shared" ref="G33" si="6">F33*(1-H33)</f>
        <v>6016.11</v>
      </c>
      <c r="H33" s="346">
        <v>0.31</v>
      </c>
      <c r="I33" s="347">
        <f>F33*(1-J33)</f>
        <v>4795.4500000000007</v>
      </c>
      <c r="J33" s="346">
        <v>0.45</v>
      </c>
      <c r="K33" s="5" t="s">
        <v>156</v>
      </c>
      <c r="L33" s="6">
        <v>48</v>
      </c>
      <c r="M33" s="5" t="s">
        <v>162</v>
      </c>
      <c r="N33" s="6" t="s">
        <v>123</v>
      </c>
      <c r="O33" s="138" t="s">
        <v>124</v>
      </c>
      <c r="P33" s="136"/>
    </row>
    <row r="34" spans="1:16" s="93" customFormat="1" ht="60" customHeight="1" x14ac:dyDescent="0.2">
      <c r="A34" s="137">
        <v>1</v>
      </c>
      <c r="B34" s="439" t="s">
        <v>157</v>
      </c>
      <c r="C34" s="263" t="s">
        <v>164</v>
      </c>
      <c r="D34" s="442" t="s">
        <v>167</v>
      </c>
      <c r="E34" s="443"/>
      <c r="F34" s="353">
        <v>5519</v>
      </c>
      <c r="G34" s="267">
        <f t="shared" ref="G34" si="7">F34*(1-H34)</f>
        <v>3808.1099999999997</v>
      </c>
      <c r="H34" s="354">
        <v>0.31</v>
      </c>
      <c r="I34" s="267">
        <f t="shared" ref="I34" si="8">F34*(1-J34)</f>
        <v>3035.4500000000003</v>
      </c>
      <c r="J34" s="354">
        <v>0.45</v>
      </c>
      <c r="K34" s="430" t="s">
        <v>166</v>
      </c>
      <c r="L34" s="440">
        <v>24</v>
      </c>
      <c r="M34" s="430" t="s">
        <v>162</v>
      </c>
      <c r="N34" s="440" t="s">
        <v>123</v>
      </c>
      <c r="O34" s="423" t="s">
        <v>181</v>
      </c>
    </row>
    <row r="35" spans="1:16" s="93" customFormat="1" ht="55.5" customHeight="1" thickBot="1" x14ac:dyDescent="0.25">
      <c r="A35" s="134"/>
      <c r="B35" s="439"/>
      <c r="C35" s="144"/>
      <c r="D35" s="444" t="s">
        <v>142</v>
      </c>
      <c r="E35" s="445"/>
      <c r="F35" s="115"/>
      <c r="G35" s="116"/>
      <c r="H35" s="117"/>
      <c r="I35" s="118">
        <f>SUM(I34:I34)</f>
        <v>3035.4500000000003</v>
      </c>
      <c r="J35" s="119"/>
      <c r="K35" s="430"/>
      <c r="L35" s="440"/>
      <c r="M35" s="430"/>
      <c r="N35" s="440"/>
      <c r="O35" s="424"/>
    </row>
    <row r="36" spans="1:16" s="93" customFormat="1" ht="27.75" customHeight="1" x14ac:dyDescent="0.2">
      <c r="A36" s="124">
        <v>1</v>
      </c>
      <c r="B36" s="2" t="s">
        <v>159</v>
      </c>
      <c r="C36" s="145" t="s">
        <v>168</v>
      </c>
      <c r="D36" s="435" t="s">
        <v>169</v>
      </c>
      <c r="E36" s="436"/>
      <c r="F36" s="348">
        <v>4932</v>
      </c>
      <c r="G36" s="347">
        <f t="shared" ref="G36" si="9">F36*(1-H36)</f>
        <v>2959.2</v>
      </c>
      <c r="H36" s="346">
        <v>0.4</v>
      </c>
      <c r="I36" s="347">
        <f>F36*(1-J36)</f>
        <v>2712.6000000000004</v>
      </c>
      <c r="J36" s="346">
        <v>0.45</v>
      </c>
      <c r="K36" s="429" t="s">
        <v>170</v>
      </c>
      <c r="L36" s="433">
        <v>48</v>
      </c>
      <c r="M36" s="429" t="s">
        <v>162</v>
      </c>
      <c r="N36" s="420" t="s">
        <v>123</v>
      </c>
      <c r="O36" s="415" t="s">
        <v>124</v>
      </c>
      <c r="P36" s="136"/>
    </row>
    <row r="37" spans="1:16" s="93" customFormat="1" ht="145.5" customHeight="1" thickBot="1" x14ac:dyDescent="0.25">
      <c r="A37" s="127"/>
      <c r="B37" s="432"/>
      <c r="C37" s="259"/>
      <c r="D37" s="437" t="s">
        <v>142</v>
      </c>
      <c r="E37" s="438"/>
      <c r="F37" s="128"/>
      <c r="G37" s="129"/>
      <c r="H37" s="130"/>
      <c r="I37" s="131">
        <f>SUM(I36:I36)</f>
        <v>2712.6000000000004</v>
      </c>
      <c r="J37" s="132"/>
      <c r="K37" s="431"/>
      <c r="L37" s="434"/>
      <c r="M37" s="431"/>
      <c r="N37" s="422"/>
      <c r="O37" s="417"/>
      <c r="P37" s="136"/>
    </row>
    <row r="38" spans="1:16" s="93" customFormat="1" ht="69.75" customHeight="1" x14ac:dyDescent="0.2">
      <c r="A38" s="124">
        <v>1</v>
      </c>
      <c r="B38" s="2" t="s">
        <v>171</v>
      </c>
      <c r="C38" s="262" t="s">
        <v>172</v>
      </c>
      <c r="D38" s="425" t="s">
        <v>179</v>
      </c>
      <c r="E38" s="426"/>
      <c r="F38" s="133">
        <v>21779</v>
      </c>
      <c r="G38" s="125">
        <f t="shared" ref="G38:G40" si="10">F38*(1-H38)</f>
        <v>15027.509999999998</v>
      </c>
      <c r="H38" s="346">
        <v>0.31</v>
      </c>
      <c r="I38" s="347">
        <f>F38*(1-J38)</f>
        <v>11978.45</v>
      </c>
      <c r="J38" s="346">
        <v>0.45</v>
      </c>
      <c r="K38" s="429" t="s">
        <v>177</v>
      </c>
      <c r="L38" s="433" t="s">
        <v>178</v>
      </c>
      <c r="M38" s="429" t="s">
        <v>122</v>
      </c>
      <c r="N38" s="420" t="s">
        <v>123</v>
      </c>
      <c r="O38" s="415" t="s">
        <v>124</v>
      </c>
      <c r="P38" s="136"/>
    </row>
    <row r="39" spans="1:16" s="93" customFormat="1" ht="27.75" customHeight="1" x14ac:dyDescent="0.2">
      <c r="A39" s="126">
        <v>1</v>
      </c>
      <c r="B39" s="439"/>
      <c r="C39" s="264" t="s">
        <v>173</v>
      </c>
      <c r="D39" s="427" t="s">
        <v>175</v>
      </c>
      <c r="E39" s="428"/>
      <c r="F39" s="114">
        <v>2449</v>
      </c>
      <c r="G39" s="91">
        <f t="shared" si="10"/>
        <v>1689.81</v>
      </c>
      <c r="H39" s="345">
        <v>0.31</v>
      </c>
      <c r="I39" s="269">
        <f t="shared" ref="I39:I40" si="11">F39*(1-J39)</f>
        <v>1346.95</v>
      </c>
      <c r="J39" s="345">
        <v>0.45</v>
      </c>
      <c r="K39" s="430"/>
      <c r="L39" s="440"/>
      <c r="M39" s="430"/>
      <c r="N39" s="421"/>
      <c r="O39" s="416"/>
      <c r="P39" s="136"/>
    </row>
    <row r="40" spans="1:16" s="93" customFormat="1" ht="27.75" customHeight="1" x14ac:dyDescent="0.2">
      <c r="A40" s="126">
        <v>1</v>
      </c>
      <c r="B40" s="439"/>
      <c r="C40" s="264" t="s">
        <v>174</v>
      </c>
      <c r="D40" s="427" t="s">
        <v>176</v>
      </c>
      <c r="E40" s="428"/>
      <c r="F40" s="114">
        <v>14629</v>
      </c>
      <c r="G40" s="91">
        <f t="shared" si="10"/>
        <v>10094.009999999998</v>
      </c>
      <c r="H40" s="345">
        <v>0.31</v>
      </c>
      <c r="I40" s="269">
        <f t="shared" si="11"/>
        <v>8045.9500000000007</v>
      </c>
      <c r="J40" s="345">
        <v>0.45</v>
      </c>
      <c r="K40" s="430"/>
      <c r="L40" s="440"/>
      <c r="M40" s="430"/>
      <c r="N40" s="421"/>
      <c r="O40" s="416"/>
      <c r="P40" s="136"/>
    </row>
    <row r="41" spans="1:16" s="93" customFormat="1" ht="113.25" customHeight="1" thickBot="1" x14ac:dyDescent="0.25">
      <c r="A41" s="127"/>
      <c r="B41" s="432"/>
      <c r="C41" s="265"/>
      <c r="D41" s="464" t="s">
        <v>142</v>
      </c>
      <c r="E41" s="465"/>
      <c r="F41" s="128"/>
      <c r="G41" s="129"/>
      <c r="H41" s="130"/>
      <c r="I41" s="131">
        <f>SUM(I38:I40)</f>
        <v>21371.350000000002</v>
      </c>
      <c r="J41" s="132"/>
      <c r="K41" s="431"/>
      <c r="L41" s="434"/>
      <c r="M41" s="431"/>
      <c r="N41" s="422"/>
      <c r="O41" s="417"/>
      <c r="P41" s="136"/>
    </row>
    <row r="42" spans="1:16" s="268" customFormat="1" ht="56.25" customHeight="1" x14ac:dyDescent="0.25">
      <c r="A42" s="272">
        <v>1</v>
      </c>
      <c r="B42" s="266" t="s">
        <v>420</v>
      </c>
      <c r="C42" s="270" t="s">
        <v>414</v>
      </c>
      <c r="D42" s="418" t="s">
        <v>426</v>
      </c>
      <c r="E42" s="419"/>
      <c r="F42" s="381">
        <v>7999</v>
      </c>
      <c r="G42" s="91">
        <f t="shared" ref="G42:G48" si="12">F42*(1-H42)</f>
        <v>5519.3099999999995</v>
      </c>
      <c r="H42" s="345">
        <v>0.31</v>
      </c>
      <c r="I42" s="269">
        <f t="shared" ref="I42:I48" si="13">F42*(1-J42)</f>
        <v>4399.4500000000007</v>
      </c>
      <c r="J42" s="345">
        <v>0.45</v>
      </c>
      <c r="K42" s="274" t="s">
        <v>428</v>
      </c>
      <c r="L42" s="266" t="s">
        <v>427</v>
      </c>
      <c r="M42" s="266"/>
      <c r="N42" s="420" t="s">
        <v>123</v>
      </c>
      <c r="O42" s="275" t="s">
        <v>429</v>
      </c>
    </row>
    <row r="43" spans="1:16" s="268" customFormat="1" ht="65.25" customHeight="1" x14ac:dyDescent="0.25">
      <c r="A43" s="272">
        <v>1</v>
      </c>
      <c r="B43" s="268" t="s">
        <v>559</v>
      </c>
      <c r="C43" s="270" t="s">
        <v>560</v>
      </c>
      <c r="D43" s="418" t="s">
        <v>561</v>
      </c>
      <c r="E43" s="419"/>
      <c r="F43" s="381">
        <v>6999</v>
      </c>
      <c r="G43" s="91">
        <f t="shared" si="12"/>
        <v>4829.3099999999995</v>
      </c>
      <c r="H43" s="345">
        <v>0.31</v>
      </c>
      <c r="I43" s="269">
        <f t="shared" si="13"/>
        <v>3849.4500000000003</v>
      </c>
      <c r="J43" s="345">
        <v>0.45</v>
      </c>
      <c r="K43" s="274" t="s">
        <v>434</v>
      </c>
      <c r="L43" s="266" t="s">
        <v>427</v>
      </c>
      <c r="N43" s="421"/>
      <c r="O43" s="274" t="s">
        <v>430</v>
      </c>
    </row>
    <row r="44" spans="1:16" s="268" customFormat="1" ht="63" customHeight="1" x14ac:dyDescent="0.25">
      <c r="A44" s="272">
        <v>1</v>
      </c>
      <c r="B44" s="268" t="s">
        <v>421</v>
      </c>
      <c r="C44" s="270" t="s">
        <v>415</v>
      </c>
      <c r="D44" s="418" t="s">
        <v>433</v>
      </c>
      <c r="E44" s="419"/>
      <c r="F44" s="273">
        <v>27999</v>
      </c>
      <c r="G44" s="91">
        <f t="shared" si="12"/>
        <v>19319.309999999998</v>
      </c>
      <c r="H44" s="345">
        <v>0.31</v>
      </c>
      <c r="I44" s="269">
        <f t="shared" si="13"/>
        <v>15399.45</v>
      </c>
      <c r="J44" s="345">
        <v>0.45</v>
      </c>
      <c r="K44" s="274" t="s">
        <v>431</v>
      </c>
      <c r="N44" s="421"/>
      <c r="O44" s="274" t="s">
        <v>432</v>
      </c>
    </row>
    <row r="45" spans="1:16" s="268" customFormat="1" ht="41.25" customHeight="1" thickBot="1" x14ac:dyDescent="0.25">
      <c r="A45" s="272">
        <v>1</v>
      </c>
      <c r="B45" s="268" t="s">
        <v>422</v>
      </c>
      <c r="C45" s="270" t="s">
        <v>416</v>
      </c>
      <c r="D45" s="418" t="s">
        <v>435</v>
      </c>
      <c r="E45" s="419"/>
      <c r="F45" s="273">
        <v>499</v>
      </c>
      <c r="G45" s="91">
        <f t="shared" si="12"/>
        <v>344.30999999999995</v>
      </c>
      <c r="H45" s="345">
        <v>0.31</v>
      </c>
      <c r="I45" s="269">
        <f t="shared" si="13"/>
        <v>274.45000000000005</v>
      </c>
      <c r="J45" s="345">
        <v>0.45</v>
      </c>
      <c r="K45" s="271"/>
      <c r="N45" s="422"/>
      <c r="O45" s="271"/>
    </row>
    <row r="46" spans="1:16" s="268" customFormat="1" ht="39.75" customHeight="1" x14ac:dyDescent="0.2">
      <c r="A46" s="272">
        <v>1</v>
      </c>
      <c r="B46" s="268" t="s">
        <v>423</v>
      </c>
      <c r="C46" s="270" t="s">
        <v>417</v>
      </c>
      <c r="D46" s="418" t="s">
        <v>436</v>
      </c>
      <c r="E46" s="419"/>
      <c r="F46" s="273">
        <v>699</v>
      </c>
      <c r="G46" s="91">
        <f t="shared" si="12"/>
        <v>482.30999999999995</v>
      </c>
      <c r="H46" s="345">
        <v>0.31</v>
      </c>
      <c r="I46" s="269">
        <f t="shared" si="13"/>
        <v>384.45000000000005</v>
      </c>
      <c r="J46" s="345">
        <v>0.45</v>
      </c>
      <c r="K46" s="271"/>
      <c r="O46" s="271"/>
    </row>
    <row r="47" spans="1:16" s="268" customFormat="1" ht="45" customHeight="1" x14ac:dyDescent="0.2">
      <c r="A47" s="272">
        <v>1</v>
      </c>
      <c r="B47" s="268" t="s">
        <v>424</v>
      </c>
      <c r="C47" s="270" t="s">
        <v>418</v>
      </c>
      <c r="D47" s="418" t="s">
        <v>437</v>
      </c>
      <c r="E47" s="419"/>
      <c r="F47" s="273">
        <v>999</v>
      </c>
      <c r="G47" s="91">
        <f t="shared" si="12"/>
        <v>689.31</v>
      </c>
      <c r="H47" s="345">
        <v>0.31</v>
      </c>
      <c r="I47" s="269">
        <f t="shared" si="13"/>
        <v>549.45000000000005</v>
      </c>
      <c r="J47" s="345">
        <v>0.45</v>
      </c>
      <c r="K47" s="271"/>
      <c r="O47" s="271"/>
    </row>
    <row r="48" spans="1:16" s="268" customFormat="1" ht="49.5" customHeight="1" x14ac:dyDescent="0.25">
      <c r="A48" s="272">
        <v>1</v>
      </c>
      <c r="B48" s="268" t="s">
        <v>425</v>
      </c>
      <c r="C48" s="270" t="s">
        <v>419</v>
      </c>
      <c r="D48" s="418" t="s">
        <v>439</v>
      </c>
      <c r="E48" s="419"/>
      <c r="F48" s="273">
        <v>8649</v>
      </c>
      <c r="G48" s="91">
        <f t="shared" si="12"/>
        <v>5967.8099999999995</v>
      </c>
      <c r="H48" s="345">
        <v>0.31</v>
      </c>
      <c r="I48" s="269">
        <f t="shared" si="13"/>
        <v>4756.9500000000007</v>
      </c>
      <c r="J48" s="345">
        <v>0.45</v>
      </c>
      <c r="K48" s="274" t="s">
        <v>438</v>
      </c>
      <c r="O48" s="271"/>
    </row>
    <row r="49" spans="4:9" ht="27.75" customHeight="1" x14ac:dyDescent="0.2">
      <c r="D49" s="135"/>
      <c r="E49" s="135"/>
      <c r="F49" s="9"/>
      <c r="G49" s="9"/>
      <c r="I49" s="9"/>
    </row>
    <row r="50" spans="4:9" ht="27.75" customHeight="1" x14ac:dyDescent="0.2">
      <c r="F50" s="9"/>
      <c r="G50" s="9"/>
      <c r="I50" s="9"/>
    </row>
    <row r="51" spans="4:9" ht="27.75" customHeight="1" x14ac:dyDescent="0.2">
      <c r="F51" s="9"/>
      <c r="G51" s="9"/>
      <c r="I51" s="9"/>
    </row>
    <row r="52" spans="4:9" ht="50.25" customHeight="1" x14ac:dyDescent="0.2">
      <c r="F52" s="9"/>
      <c r="G52" s="9"/>
      <c r="I52" s="9"/>
    </row>
    <row r="53" spans="4:9" ht="113.25" customHeight="1" x14ac:dyDescent="0.2">
      <c r="F53" s="9"/>
      <c r="G53" s="9"/>
      <c r="I53" s="9"/>
    </row>
    <row r="54" spans="4:9" ht="27.75" customHeight="1" x14ac:dyDescent="0.2">
      <c r="F54" s="9"/>
      <c r="G54" s="9"/>
      <c r="I54" s="9"/>
    </row>
    <row r="55" spans="4:9" ht="27.75" customHeight="1" x14ac:dyDescent="0.2">
      <c r="F55" s="9"/>
      <c r="G55" s="9"/>
      <c r="I55" s="9"/>
    </row>
    <row r="56" spans="4:9" ht="27.75" customHeight="1" x14ac:dyDescent="0.2">
      <c r="F56" s="9"/>
      <c r="G56" s="9"/>
      <c r="I56" s="9"/>
    </row>
    <row r="57" spans="4:9" ht="54" customHeight="1" x14ac:dyDescent="0.2">
      <c r="F57" s="9"/>
      <c r="G57" s="9"/>
      <c r="I57" s="9"/>
    </row>
    <row r="58" spans="4:9" ht="27.75" customHeight="1" x14ac:dyDescent="0.2">
      <c r="F58" s="9"/>
      <c r="G58" s="9"/>
      <c r="I58" s="9"/>
    </row>
    <row r="59" spans="4:9" ht="27.75" customHeight="1" x14ac:dyDescent="0.2">
      <c r="F59" s="9"/>
      <c r="G59" s="9"/>
      <c r="I59" s="9"/>
    </row>
    <row r="60" spans="4:9" ht="27.75" customHeight="1" x14ac:dyDescent="0.2">
      <c r="F60" s="9"/>
      <c r="G60" s="9"/>
      <c r="I60" s="9"/>
    </row>
    <row r="61" spans="4:9" ht="56.25" customHeight="1" x14ac:dyDescent="0.2">
      <c r="F61" s="9"/>
      <c r="G61" s="9"/>
      <c r="I61" s="9"/>
    </row>
    <row r="62" spans="4:9" ht="27.75" customHeight="1" x14ac:dyDescent="0.2">
      <c r="F62" s="9"/>
      <c r="G62" s="9"/>
      <c r="I62" s="9"/>
    </row>
    <row r="63" spans="4:9" ht="27.75" customHeight="1" x14ac:dyDescent="0.2">
      <c r="F63" s="9"/>
      <c r="G63" s="9"/>
      <c r="I63" s="9"/>
    </row>
    <row r="64" spans="4:9" ht="27.75" customHeight="1" x14ac:dyDescent="0.2">
      <c r="F64" s="9"/>
      <c r="G64" s="9"/>
      <c r="I64" s="9"/>
    </row>
    <row r="65" spans="6:9" ht="27.75" customHeight="1" x14ac:dyDescent="0.2">
      <c r="F65" s="9"/>
      <c r="G65" s="9"/>
      <c r="I65" s="9"/>
    </row>
    <row r="66" spans="6:9" ht="12.75" customHeight="1" x14ac:dyDescent="0.2">
      <c r="F66" s="9"/>
      <c r="G66" s="9"/>
      <c r="I66" s="9"/>
    </row>
  </sheetData>
  <mergeCells count="58">
    <mergeCell ref="B38:B41"/>
    <mergeCell ref="K38:K41"/>
    <mergeCell ref="L38:L41"/>
    <mergeCell ref="D48:E48"/>
    <mergeCell ref="D45:E45"/>
    <mergeCell ref="D41:E41"/>
    <mergeCell ref="D42:E42"/>
    <mergeCell ref="D43:E43"/>
    <mergeCell ref="D44:E44"/>
    <mergeCell ref="A8:F8"/>
    <mergeCell ref="A11:F11"/>
    <mergeCell ref="D24:E24"/>
    <mergeCell ref="D29:E29"/>
    <mergeCell ref="D25:E25"/>
    <mergeCell ref="D26:E26"/>
    <mergeCell ref="D27:E27"/>
    <mergeCell ref="D28:E28"/>
    <mergeCell ref="A12:C12"/>
    <mergeCell ref="A13:C13"/>
    <mergeCell ref="A14:F14"/>
    <mergeCell ref="D23:E23"/>
    <mergeCell ref="B24:B26"/>
    <mergeCell ref="B28:B29"/>
    <mergeCell ref="L24:L26"/>
    <mergeCell ref="M24:M26"/>
    <mergeCell ref="N24:N26"/>
    <mergeCell ref="O24:O26"/>
    <mergeCell ref="D30:E30"/>
    <mergeCell ref="K24:K26"/>
    <mergeCell ref="O28:O29"/>
    <mergeCell ref="D33:E33"/>
    <mergeCell ref="D34:E34"/>
    <mergeCell ref="D35:E35"/>
    <mergeCell ref="D31:E31"/>
    <mergeCell ref="D32:E32"/>
    <mergeCell ref="B34:B35"/>
    <mergeCell ref="K34:K35"/>
    <mergeCell ref="L34:L35"/>
    <mergeCell ref="M34:M35"/>
    <mergeCell ref="N34:N35"/>
    <mergeCell ref="B36:B37"/>
    <mergeCell ref="K36:K37"/>
    <mergeCell ref="L36:L37"/>
    <mergeCell ref="M36:M37"/>
    <mergeCell ref="N36:N37"/>
    <mergeCell ref="D36:E36"/>
    <mergeCell ref="D37:E37"/>
    <mergeCell ref="O38:O41"/>
    <mergeCell ref="D46:E46"/>
    <mergeCell ref="D47:E47"/>
    <mergeCell ref="N42:N45"/>
    <mergeCell ref="O34:O35"/>
    <mergeCell ref="O36:O37"/>
    <mergeCell ref="D38:E38"/>
    <mergeCell ref="D39:E39"/>
    <mergeCell ref="D40:E40"/>
    <mergeCell ref="M38:M41"/>
    <mergeCell ref="N38:N41"/>
  </mergeCells>
  <hyperlinks>
    <hyperlink ref="E4" r:id="rId1"/>
    <hyperlink ref="A22" r:id="rId2"/>
    <hyperlink ref="D27" r:id="rId3"/>
    <hyperlink ref="D28" r:id="rId4"/>
    <hyperlink ref="D24" r:id="rId5" display="http://h10010.www1.hp.com/wwpc/uk/en/sm/WF06b/12883-12883-4172267-4172283-4172283-3437443-4348635.html?dnr=1"/>
    <hyperlink ref="D30" r:id="rId6" display="http://h10010.www1.hp.com/wwpc/uk/en/sm/WF06b/12883-12883-4172267-4172283-4172283-1827663-4348597.html?dnr=1&amp;jumpid=reg_r1002_uken_c-001_title_r0001"/>
    <hyperlink ref="D36" r:id="rId7" display="http://h17007.www1.hp.com/us/en/products/switches/HP_A5120_SI_Switch_Series/index.aspx"/>
    <hyperlink ref="D38" r:id="rId8" display="http://h17007.www1.hp.com/us/en/products/switches/HP_A5120_SI_Switch_Series/index.aspx"/>
    <hyperlink ref="E6" r:id="rId9"/>
  </hyperlinks>
  <pageMargins left="0.7" right="0.7" top="0.75" bottom="0.75" header="0.3" footer="0.3"/>
  <pageSetup orientation="portrait"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4" zoomScale="80" zoomScaleNormal="80" zoomScaleSheetLayoutView="80" workbookViewId="0">
      <selection activeCell="E5" sqref="E5"/>
    </sheetView>
  </sheetViews>
  <sheetFormatPr defaultColWidth="11" defaultRowHeight="13.8" x14ac:dyDescent="0.3"/>
  <cols>
    <col min="1" max="1" width="19.90625" style="23" customWidth="1"/>
    <col min="2" max="2" width="15.26953125" style="24" customWidth="1"/>
    <col min="3" max="3" width="43" style="24" customWidth="1"/>
    <col min="4" max="4" width="27.26953125" style="23" bestFit="1" customWidth="1"/>
    <col min="5" max="5" width="16.36328125" style="24" customWidth="1"/>
    <col min="6" max="6" width="12.453125" style="31" customWidth="1"/>
    <col min="7" max="7" width="13.26953125" style="22" customWidth="1"/>
    <col min="8" max="11" width="11" style="23"/>
    <col min="12" max="12" width="0" style="23" hidden="1" customWidth="1"/>
    <col min="13" max="13" width="0.26953125" style="23" customWidth="1"/>
    <col min="14" max="16384" width="11" style="23"/>
  </cols>
  <sheetData>
    <row r="1" spans="1:8" s="19" customFormat="1" ht="27.75" customHeight="1" x14ac:dyDescent="0.55000000000000004">
      <c r="A1" s="466" t="s">
        <v>28</v>
      </c>
      <c r="B1" s="466"/>
      <c r="C1" s="466"/>
      <c r="D1" s="20"/>
      <c r="E1" s="33"/>
      <c r="F1" s="32"/>
      <c r="H1" s="21"/>
    </row>
    <row r="2" spans="1:8" ht="27.75" customHeight="1" x14ac:dyDescent="0.3">
      <c r="A2" s="94"/>
      <c r="B2" s="95" t="s">
        <v>16</v>
      </c>
      <c r="C2" s="96" t="s">
        <v>92</v>
      </c>
      <c r="D2" s="96" t="s">
        <v>93</v>
      </c>
      <c r="E2" s="96" t="s">
        <v>13</v>
      </c>
    </row>
    <row r="3" spans="1:8" ht="12.75" customHeight="1" x14ac:dyDescent="0.3">
      <c r="C3" s="25"/>
    </row>
    <row r="4" spans="1:8" x14ac:dyDescent="0.3">
      <c r="B4" s="30" t="s">
        <v>91</v>
      </c>
      <c r="C4" s="25" t="s">
        <v>552</v>
      </c>
      <c r="D4" s="23" t="s">
        <v>553</v>
      </c>
      <c r="E4" s="469" t="s">
        <v>554</v>
      </c>
      <c r="F4" s="469"/>
      <c r="G4" s="22" t="s">
        <v>0</v>
      </c>
    </row>
    <row r="5" spans="1:8" x14ac:dyDescent="0.3">
      <c r="B5" s="30" t="s">
        <v>91</v>
      </c>
      <c r="C5" s="66" t="s">
        <v>556</v>
      </c>
      <c r="D5" s="324" t="s">
        <v>557</v>
      </c>
      <c r="E5" s="322" t="s">
        <v>555</v>
      </c>
      <c r="F5" s="321"/>
    </row>
    <row r="6" spans="1:8" x14ac:dyDescent="0.3">
      <c r="C6" s="25"/>
    </row>
    <row r="7" spans="1:8" x14ac:dyDescent="0.3">
      <c r="A7" s="65" t="s">
        <v>36</v>
      </c>
      <c r="B7" s="26"/>
      <c r="C7" s="26"/>
      <c r="D7" s="26"/>
      <c r="E7" s="26"/>
      <c r="F7" s="26"/>
    </row>
    <row r="8" spans="1:8" s="238" customFormat="1" ht="15.6" x14ac:dyDescent="0.35">
      <c r="A8" s="239" t="s">
        <v>37</v>
      </c>
      <c r="B8" s="233"/>
      <c r="C8" s="233"/>
      <c r="D8" s="233"/>
      <c r="E8" s="236"/>
      <c r="F8" s="236"/>
    </row>
    <row r="9" spans="1:8" s="238" customFormat="1" ht="15.6" x14ac:dyDescent="0.35">
      <c r="A9" s="232" t="s">
        <v>398</v>
      </c>
      <c r="B9" s="232"/>
      <c r="C9" s="232"/>
      <c r="D9" s="233"/>
      <c r="E9" s="236"/>
      <c r="F9" s="236"/>
    </row>
    <row r="10" spans="1:8" s="238" customFormat="1" ht="26.1" customHeight="1" x14ac:dyDescent="0.35">
      <c r="A10" s="454" t="s">
        <v>403</v>
      </c>
      <c r="B10" s="454"/>
      <c r="C10" s="454"/>
      <c r="D10" s="454"/>
      <c r="E10" s="454"/>
      <c r="F10" s="454"/>
    </row>
    <row r="11" spans="1:8" s="238" customFormat="1" ht="26.1" customHeight="1" x14ac:dyDescent="0.35">
      <c r="A11" s="454" t="s">
        <v>404</v>
      </c>
      <c r="B11" s="454"/>
      <c r="C11" s="454"/>
      <c r="D11" s="356"/>
      <c r="E11" s="356"/>
      <c r="F11" s="356"/>
    </row>
    <row r="12" spans="1:8" s="238" customFormat="1" ht="23.25" customHeight="1" x14ac:dyDescent="0.35">
      <c r="A12" s="454" t="s">
        <v>405</v>
      </c>
      <c r="B12" s="454"/>
      <c r="C12" s="454"/>
      <c r="D12" s="356"/>
      <c r="E12" s="356"/>
      <c r="F12" s="356"/>
    </row>
    <row r="13" spans="1:8" s="238" customFormat="1" ht="24" customHeight="1" x14ac:dyDescent="0.35">
      <c r="A13" s="454" t="s">
        <v>406</v>
      </c>
      <c r="B13" s="454"/>
      <c r="C13" s="454"/>
      <c r="D13" s="454"/>
      <c r="E13" s="454"/>
      <c r="F13" s="454"/>
      <c r="G13" s="356"/>
    </row>
    <row r="14" spans="1:8" x14ac:dyDescent="0.3">
      <c r="B14" s="27"/>
    </row>
    <row r="15" spans="1:8" ht="205.5" customHeight="1" x14ac:dyDescent="0.3">
      <c r="A15" s="470" t="s">
        <v>382</v>
      </c>
      <c r="B15" s="471"/>
      <c r="C15" s="471"/>
      <c r="D15" s="471"/>
      <c r="E15" s="471"/>
      <c r="F15" s="472"/>
    </row>
    <row r="16" spans="1:8" ht="13.5" customHeight="1" x14ac:dyDescent="0.3">
      <c r="A16" s="473" t="s">
        <v>60</v>
      </c>
      <c r="B16" s="475" t="s">
        <v>61</v>
      </c>
      <c r="C16" s="475" t="s">
        <v>62</v>
      </c>
      <c r="D16" s="467" t="s">
        <v>378</v>
      </c>
      <c r="E16" s="467" t="s">
        <v>379</v>
      </c>
      <c r="F16" s="249" t="s">
        <v>380</v>
      </c>
      <c r="G16" s="23"/>
    </row>
    <row r="17" spans="1:7" x14ac:dyDescent="0.3">
      <c r="A17" s="473"/>
      <c r="B17" s="475"/>
      <c r="C17" s="475"/>
      <c r="D17" s="467"/>
      <c r="E17" s="467"/>
      <c r="F17" s="249" t="s">
        <v>380</v>
      </c>
      <c r="G17" s="23"/>
    </row>
    <row r="18" spans="1:7" x14ac:dyDescent="0.3">
      <c r="A18" s="473"/>
      <c r="B18" s="475"/>
      <c r="C18" s="475"/>
      <c r="D18" s="467"/>
      <c r="E18" s="467"/>
      <c r="F18" s="249"/>
      <c r="G18" s="23"/>
    </row>
    <row r="19" spans="1:7" x14ac:dyDescent="0.3">
      <c r="A19" s="474"/>
      <c r="B19" s="476"/>
      <c r="C19" s="476"/>
      <c r="D19" s="468"/>
      <c r="E19" s="468"/>
      <c r="F19" s="250"/>
      <c r="G19" s="23"/>
    </row>
    <row r="20" spans="1:7" x14ac:dyDescent="0.3">
      <c r="A20" s="359" t="s">
        <v>0</v>
      </c>
      <c r="B20" s="359" t="s">
        <v>0</v>
      </c>
      <c r="C20" s="360" t="s">
        <v>63</v>
      </c>
      <c r="D20" s="361" t="s">
        <v>0</v>
      </c>
      <c r="E20" s="365" t="s">
        <v>0</v>
      </c>
      <c r="F20" s="362"/>
      <c r="G20" s="23"/>
    </row>
    <row r="21" spans="1:7" customFormat="1" ht="14.4" x14ac:dyDescent="0.3">
      <c r="A21" s="363">
        <v>1</v>
      </c>
      <c r="B21" s="7" t="s">
        <v>327</v>
      </c>
      <c r="C21" s="7" t="s">
        <v>328</v>
      </c>
      <c r="D21" s="369">
        <v>21443</v>
      </c>
      <c r="E21" s="369">
        <f>D21*0.5</f>
        <v>10721.5</v>
      </c>
      <c r="F21" s="370">
        <f>E21*A21</f>
        <v>10721.5</v>
      </c>
      <c r="G21" s="248"/>
    </row>
    <row r="22" spans="1:7" customFormat="1" ht="14.4" x14ac:dyDescent="0.3">
      <c r="A22" s="363">
        <v>12</v>
      </c>
      <c r="B22" s="7" t="s">
        <v>329</v>
      </c>
      <c r="C22" s="7" t="s">
        <v>330</v>
      </c>
      <c r="D22" s="369">
        <v>1451</v>
      </c>
      <c r="E22" s="369">
        <f t="shared" ref="E22:E53" si="0">D22*0.5</f>
        <v>725.5</v>
      </c>
      <c r="F22" s="370">
        <f t="shared" ref="F22:F53" si="1">E22*A22</f>
        <v>8706</v>
      </c>
      <c r="G22" s="248"/>
    </row>
    <row r="23" spans="1:7" customFormat="1" ht="14.4" x14ac:dyDescent="0.3">
      <c r="A23" s="363">
        <v>12</v>
      </c>
      <c r="B23" s="7" t="s">
        <v>331</v>
      </c>
      <c r="C23" s="7" t="s">
        <v>1</v>
      </c>
      <c r="D23" s="369">
        <v>0</v>
      </c>
      <c r="E23" s="369">
        <f t="shared" si="0"/>
        <v>0</v>
      </c>
      <c r="F23" s="370">
        <f t="shared" si="1"/>
        <v>0</v>
      </c>
      <c r="G23" s="248"/>
    </row>
    <row r="24" spans="1:7" customFormat="1" ht="14.4" x14ac:dyDescent="0.3">
      <c r="A24" s="363">
        <v>1</v>
      </c>
      <c r="B24" s="7" t="s">
        <v>332</v>
      </c>
      <c r="C24" s="7" t="s">
        <v>333</v>
      </c>
      <c r="D24" s="369">
        <v>7200</v>
      </c>
      <c r="E24" s="369">
        <f t="shared" si="0"/>
        <v>3600</v>
      </c>
      <c r="F24" s="370">
        <f t="shared" si="1"/>
        <v>3600</v>
      </c>
      <c r="G24" s="248"/>
    </row>
    <row r="25" spans="1:7" customFormat="1" ht="14.4" x14ac:dyDescent="0.3">
      <c r="A25" s="363">
        <v>1</v>
      </c>
      <c r="B25" s="7" t="s">
        <v>334</v>
      </c>
      <c r="C25" s="7" t="s">
        <v>1</v>
      </c>
      <c r="D25" s="369">
        <v>0</v>
      </c>
      <c r="E25" s="369">
        <f t="shared" si="0"/>
        <v>0</v>
      </c>
      <c r="F25" s="370">
        <f t="shared" si="1"/>
        <v>0</v>
      </c>
      <c r="G25" s="248"/>
    </row>
    <row r="26" spans="1:7" customFormat="1" ht="14.4" x14ac:dyDescent="0.3">
      <c r="A26" s="363">
        <v>1</v>
      </c>
      <c r="B26" s="7" t="s">
        <v>335</v>
      </c>
      <c r="C26" s="7" t="s">
        <v>336</v>
      </c>
      <c r="D26" s="369">
        <v>2035</v>
      </c>
      <c r="E26" s="369">
        <f t="shared" si="0"/>
        <v>1017.5</v>
      </c>
      <c r="F26" s="370">
        <f t="shared" si="1"/>
        <v>1017.5</v>
      </c>
      <c r="G26" s="248"/>
    </row>
    <row r="27" spans="1:7" customFormat="1" ht="14.4" x14ac:dyDescent="0.3">
      <c r="A27" s="363">
        <v>1</v>
      </c>
      <c r="B27" s="7" t="s">
        <v>337</v>
      </c>
      <c r="C27" s="7" t="s">
        <v>1</v>
      </c>
      <c r="D27" s="369">
        <v>0</v>
      </c>
      <c r="E27" s="369">
        <f t="shared" si="0"/>
        <v>0</v>
      </c>
      <c r="F27" s="370">
        <f t="shared" si="1"/>
        <v>0</v>
      </c>
      <c r="G27" s="248"/>
    </row>
    <row r="28" spans="1:7" customFormat="1" ht="14.4" x14ac:dyDescent="0.3">
      <c r="A28" s="363">
        <v>24</v>
      </c>
      <c r="B28" s="7" t="s">
        <v>338</v>
      </c>
      <c r="C28" s="7" t="s">
        <v>339</v>
      </c>
      <c r="D28" s="369">
        <v>407</v>
      </c>
      <c r="E28" s="369">
        <f t="shared" si="0"/>
        <v>203.5</v>
      </c>
      <c r="F28" s="370">
        <f t="shared" si="1"/>
        <v>4884</v>
      </c>
      <c r="G28" s="248"/>
    </row>
    <row r="29" spans="1:7" customFormat="1" ht="14.4" x14ac:dyDescent="0.3">
      <c r="A29" s="363">
        <v>24</v>
      </c>
      <c r="B29" s="7" t="s">
        <v>340</v>
      </c>
      <c r="C29" s="7" t="s">
        <v>1</v>
      </c>
      <c r="D29" s="369">
        <v>0</v>
      </c>
      <c r="E29" s="369">
        <f t="shared" si="0"/>
        <v>0</v>
      </c>
      <c r="F29" s="370">
        <f t="shared" si="1"/>
        <v>0</v>
      </c>
      <c r="G29" s="248"/>
    </row>
    <row r="30" spans="1:7" customFormat="1" ht="12.6" x14ac:dyDescent="0.2">
      <c r="A30" s="363">
        <v>1</v>
      </c>
      <c r="B30" s="7" t="s">
        <v>341</v>
      </c>
      <c r="C30" s="7" t="s">
        <v>342</v>
      </c>
      <c r="D30" s="369">
        <v>590</v>
      </c>
      <c r="E30" s="369">
        <f t="shared" si="0"/>
        <v>295</v>
      </c>
      <c r="F30" s="370">
        <f t="shared" si="1"/>
        <v>295</v>
      </c>
    </row>
    <row r="31" spans="1:7" customFormat="1" ht="12.6" x14ac:dyDescent="0.2">
      <c r="A31" s="363">
        <v>1</v>
      </c>
      <c r="B31" s="7" t="s">
        <v>343</v>
      </c>
      <c r="C31" s="7" t="s">
        <v>1</v>
      </c>
      <c r="D31" s="369">
        <v>0</v>
      </c>
      <c r="E31" s="369">
        <f t="shared" si="0"/>
        <v>0</v>
      </c>
      <c r="F31" s="370">
        <f t="shared" si="1"/>
        <v>0</v>
      </c>
    </row>
    <row r="32" spans="1:7" customFormat="1" ht="12.6" x14ac:dyDescent="0.2">
      <c r="A32" s="363">
        <v>24</v>
      </c>
      <c r="B32" s="7" t="s">
        <v>344</v>
      </c>
      <c r="C32" s="7" t="s">
        <v>345</v>
      </c>
      <c r="D32" s="369">
        <v>118</v>
      </c>
      <c r="E32" s="369">
        <f t="shared" si="0"/>
        <v>59</v>
      </c>
      <c r="F32" s="370">
        <f t="shared" si="1"/>
        <v>1416</v>
      </c>
    </row>
    <row r="33" spans="1:6" customFormat="1" ht="12.6" x14ac:dyDescent="0.2">
      <c r="A33" s="363">
        <v>24</v>
      </c>
      <c r="B33" s="7" t="s">
        <v>346</v>
      </c>
      <c r="C33" s="7" t="s">
        <v>1</v>
      </c>
      <c r="D33" s="369">
        <v>0</v>
      </c>
      <c r="E33" s="369">
        <f t="shared" si="0"/>
        <v>0</v>
      </c>
      <c r="F33" s="370">
        <f t="shared" si="1"/>
        <v>0</v>
      </c>
    </row>
    <row r="34" spans="1:6" customFormat="1" ht="12.6" x14ac:dyDescent="0.2">
      <c r="A34" s="363">
        <v>1</v>
      </c>
      <c r="B34" s="7" t="s">
        <v>347</v>
      </c>
      <c r="C34" s="7" t="s">
        <v>348</v>
      </c>
      <c r="D34" s="369">
        <v>4364</v>
      </c>
      <c r="E34" s="369">
        <f t="shared" si="0"/>
        <v>2182</v>
      </c>
      <c r="F34" s="370">
        <f t="shared" si="1"/>
        <v>2182</v>
      </c>
    </row>
    <row r="35" spans="1:6" customFormat="1" ht="12.6" x14ac:dyDescent="0.2">
      <c r="A35" s="363">
        <v>12</v>
      </c>
      <c r="B35" s="7" t="s">
        <v>329</v>
      </c>
      <c r="C35" s="7" t="s">
        <v>330</v>
      </c>
      <c r="D35" s="369">
        <v>1451</v>
      </c>
      <c r="E35" s="369">
        <f t="shared" si="0"/>
        <v>725.5</v>
      </c>
      <c r="F35" s="370">
        <f t="shared" si="1"/>
        <v>8706</v>
      </c>
    </row>
    <row r="36" spans="1:6" customFormat="1" ht="12.6" x14ac:dyDescent="0.2">
      <c r="A36" s="363">
        <v>12</v>
      </c>
      <c r="B36" s="7" t="s">
        <v>331</v>
      </c>
      <c r="C36" s="7" t="s">
        <v>1</v>
      </c>
      <c r="D36" s="369">
        <v>0</v>
      </c>
      <c r="E36" s="369">
        <f t="shared" si="0"/>
        <v>0</v>
      </c>
      <c r="F36" s="370">
        <f t="shared" si="1"/>
        <v>0</v>
      </c>
    </row>
    <row r="37" spans="1:6" customFormat="1" ht="12.6" x14ac:dyDescent="0.2">
      <c r="A37" s="363">
        <v>1</v>
      </c>
      <c r="B37" s="7" t="s">
        <v>349</v>
      </c>
      <c r="C37" s="7" t="s">
        <v>65</v>
      </c>
      <c r="D37" s="369">
        <v>0</v>
      </c>
      <c r="E37" s="369">
        <f t="shared" si="0"/>
        <v>0</v>
      </c>
      <c r="F37" s="370">
        <f t="shared" si="1"/>
        <v>0</v>
      </c>
    </row>
    <row r="38" spans="1:6" customFormat="1" ht="12.6" x14ac:dyDescent="0.2">
      <c r="A38" s="363">
        <v>1</v>
      </c>
      <c r="B38" s="7" t="s">
        <v>350</v>
      </c>
      <c r="C38" s="7" t="s">
        <v>351</v>
      </c>
      <c r="D38" s="369">
        <v>15043</v>
      </c>
      <c r="E38" s="369">
        <f t="shared" si="0"/>
        <v>7521.5</v>
      </c>
      <c r="F38" s="370">
        <f t="shared" si="1"/>
        <v>7521.5</v>
      </c>
    </row>
    <row r="39" spans="1:6" customFormat="1" ht="12.6" x14ac:dyDescent="0.2">
      <c r="A39" s="363">
        <v>1</v>
      </c>
      <c r="B39" s="7" t="s">
        <v>352</v>
      </c>
      <c r="C39" s="7" t="s">
        <v>353</v>
      </c>
      <c r="D39" s="369">
        <v>4361</v>
      </c>
      <c r="E39" s="369">
        <f t="shared" si="0"/>
        <v>2180.5</v>
      </c>
      <c r="F39" s="370">
        <f t="shared" si="1"/>
        <v>2180.5</v>
      </c>
    </row>
    <row r="40" spans="1:6" customFormat="1" ht="12.6" x14ac:dyDescent="0.2">
      <c r="A40" s="363">
        <v>1</v>
      </c>
      <c r="B40" s="7" t="s">
        <v>354</v>
      </c>
      <c r="C40" s="7" t="s">
        <v>355</v>
      </c>
      <c r="D40" s="369">
        <v>4563</v>
      </c>
      <c r="E40" s="369">
        <f t="shared" si="0"/>
        <v>2281.5</v>
      </c>
      <c r="F40" s="370">
        <f t="shared" si="1"/>
        <v>2281.5</v>
      </c>
    </row>
    <row r="41" spans="1:6" customFormat="1" ht="12.6" x14ac:dyDescent="0.2">
      <c r="A41" s="363">
        <v>48</v>
      </c>
      <c r="B41" s="7" t="s">
        <v>356</v>
      </c>
      <c r="C41" s="7" t="s">
        <v>357</v>
      </c>
      <c r="D41" s="369">
        <v>0</v>
      </c>
      <c r="E41" s="369">
        <f t="shared" si="0"/>
        <v>0</v>
      </c>
      <c r="F41" s="370">
        <f t="shared" si="1"/>
        <v>0</v>
      </c>
    </row>
    <row r="42" spans="1:6" customFormat="1" ht="12.6" x14ac:dyDescent="0.2">
      <c r="A42" s="363">
        <v>24</v>
      </c>
      <c r="B42" s="7" t="s">
        <v>358</v>
      </c>
      <c r="C42" s="7" t="s">
        <v>359</v>
      </c>
      <c r="D42" s="369">
        <v>139</v>
      </c>
      <c r="E42" s="369">
        <f t="shared" si="0"/>
        <v>69.5</v>
      </c>
      <c r="F42" s="370">
        <f t="shared" si="1"/>
        <v>1668</v>
      </c>
    </row>
    <row r="43" spans="1:6" customFormat="1" ht="12.6" x14ac:dyDescent="0.2">
      <c r="A43" s="363">
        <v>1</v>
      </c>
      <c r="B43" s="7" t="s">
        <v>360</v>
      </c>
      <c r="C43" s="7" t="s">
        <v>361</v>
      </c>
      <c r="D43" s="369">
        <v>553</v>
      </c>
      <c r="E43" s="369">
        <f t="shared" si="0"/>
        <v>276.5</v>
      </c>
      <c r="F43" s="370">
        <f t="shared" si="1"/>
        <v>276.5</v>
      </c>
    </row>
    <row r="44" spans="1:6" customFormat="1" ht="12.6" x14ac:dyDescent="0.2">
      <c r="A44" s="363">
        <v>1</v>
      </c>
      <c r="B44" s="7" t="s">
        <v>362</v>
      </c>
      <c r="C44" s="7" t="s">
        <v>363</v>
      </c>
      <c r="D44" s="369">
        <v>2715</v>
      </c>
      <c r="E44" s="369">
        <f t="shared" si="0"/>
        <v>1357.5</v>
      </c>
      <c r="F44" s="370">
        <f t="shared" si="1"/>
        <v>1357.5</v>
      </c>
    </row>
    <row r="45" spans="1:6" customFormat="1" ht="12.6" x14ac:dyDescent="0.2">
      <c r="A45" s="363">
        <v>1</v>
      </c>
      <c r="B45" s="7" t="s">
        <v>364</v>
      </c>
      <c r="C45" s="7" t="s">
        <v>64</v>
      </c>
      <c r="D45" s="369">
        <v>0</v>
      </c>
      <c r="E45" s="369">
        <f t="shared" si="0"/>
        <v>0</v>
      </c>
      <c r="F45" s="370">
        <f t="shared" si="1"/>
        <v>0</v>
      </c>
    </row>
    <row r="46" spans="1:6" customFormat="1" ht="12.6" x14ac:dyDescent="0.2">
      <c r="A46" s="363">
        <v>1</v>
      </c>
      <c r="B46" s="7" t="s">
        <v>365</v>
      </c>
      <c r="C46" s="7" t="s">
        <v>366</v>
      </c>
      <c r="D46" s="369">
        <v>3063</v>
      </c>
      <c r="E46" s="369">
        <f t="shared" si="0"/>
        <v>1531.5</v>
      </c>
      <c r="F46" s="370">
        <f t="shared" si="1"/>
        <v>1531.5</v>
      </c>
    </row>
    <row r="47" spans="1:6" customFormat="1" ht="12.6" x14ac:dyDescent="0.2">
      <c r="A47" s="363">
        <v>1</v>
      </c>
      <c r="B47" s="7" t="s">
        <v>367</v>
      </c>
      <c r="C47" s="7" t="s">
        <v>368</v>
      </c>
      <c r="D47" s="369">
        <v>438</v>
      </c>
      <c r="E47" s="369">
        <f t="shared" si="0"/>
        <v>219</v>
      </c>
      <c r="F47" s="370">
        <f t="shared" si="1"/>
        <v>219</v>
      </c>
    </row>
    <row r="48" spans="1:6" customFormat="1" ht="12.6" x14ac:dyDescent="0.2">
      <c r="A48" s="363">
        <v>2</v>
      </c>
      <c r="B48" s="7" t="s">
        <v>369</v>
      </c>
      <c r="C48" s="7" t="s">
        <v>370</v>
      </c>
      <c r="D48" s="369">
        <v>114</v>
      </c>
      <c r="E48" s="369">
        <f t="shared" si="0"/>
        <v>57</v>
      </c>
      <c r="F48" s="370">
        <f t="shared" si="1"/>
        <v>114</v>
      </c>
    </row>
    <row r="49" spans="1:13" customFormat="1" ht="12.6" x14ac:dyDescent="0.2">
      <c r="A49" s="363">
        <v>1</v>
      </c>
      <c r="B49" s="7" t="s">
        <v>371</v>
      </c>
      <c r="C49" s="7" t="s">
        <v>29</v>
      </c>
      <c r="D49" s="369">
        <v>0</v>
      </c>
      <c r="E49" s="369">
        <f t="shared" si="0"/>
        <v>0</v>
      </c>
      <c r="F49" s="370">
        <f t="shared" si="1"/>
        <v>0</v>
      </c>
    </row>
    <row r="50" spans="1:13" customFormat="1" ht="12.6" x14ac:dyDescent="0.2">
      <c r="A50" s="363">
        <v>1</v>
      </c>
      <c r="B50" s="7" t="s">
        <v>372</v>
      </c>
      <c r="C50" s="7" t="s">
        <v>373</v>
      </c>
      <c r="D50" s="369">
        <v>2300</v>
      </c>
      <c r="E50" s="369">
        <f t="shared" si="0"/>
        <v>1150</v>
      </c>
      <c r="F50" s="370">
        <f t="shared" si="1"/>
        <v>1150</v>
      </c>
    </row>
    <row r="51" spans="1:13" customFormat="1" ht="12.6" x14ac:dyDescent="0.2">
      <c r="A51" s="363">
        <v>1</v>
      </c>
      <c r="B51" s="7" t="s">
        <v>374</v>
      </c>
      <c r="C51" s="7" t="s">
        <v>375</v>
      </c>
      <c r="D51" s="369">
        <v>3500</v>
      </c>
      <c r="E51" s="369">
        <f t="shared" si="0"/>
        <v>1750</v>
      </c>
      <c r="F51" s="370">
        <f t="shared" si="1"/>
        <v>1750</v>
      </c>
    </row>
    <row r="52" spans="1:13" customFormat="1" ht="12.6" x14ac:dyDescent="0.2">
      <c r="A52" s="363">
        <v>1</v>
      </c>
      <c r="B52" s="7" t="s">
        <v>376</v>
      </c>
      <c r="C52" s="7" t="s">
        <v>66</v>
      </c>
      <c r="D52" s="369">
        <v>0</v>
      </c>
      <c r="E52" s="369">
        <f t="shared" si="0"/>
        <v>0</v>
      </c>
      <c r="F52" s="370">
        <f t="shared" si="1"/>
        <v>0</v>
      </c>
    </row>
    <row r="53" spans="1:13" customFormat="1" ht="12.6" x14ac:dyDescent="0.2">
      <c r="A53" s="363">
        <v>1</v>
      </c>
      <c r="B53" s="7" t="s">
        <v>377</v>
      </c>
      <c r="C53" s="7" t="s">
        <v>67</v>
      </c>
      <c r="D53" s="371">
        <v>8358</v>
      </c>
      <c r="E53" s="371">
        <f t="shared" si="0"/>
        <v>4179</v>
      </c>
      <c r="F53" s="372">
        <f t="shared" si="1"/>
        <v>4179</v>
      </c>
    </row>
    <row r="54" spans="1:13" ht="14.4" customHeight="1" x14ac:dyDescent="0.3">
      <c r="A54" s="363"/>
      <c r="B54" s="7"/>
      <c r="C54" s="7"/>
      <c r="D54" s="369" t="s">
        <v>381</v>
      </c>
      <c r="E54" s="369" t="s">
        <v>0</v>
      </c>
      <c r="F54" s="370">
        <f>SUM(F21:F53)</f>
        <v>65757</v>
      </c>
      <c r="G54" s="28"/>
      <c r="H54" s="28"/>
      <c r="I54" s="29"/>
    </row>
    <row r="55" spans="1:13" x14ac:dyDescent="0.3">
      <c r="A55" s="367"/>
      <c r="B55" s="364"/>
      <c r="C55" s="364"/>
      <c r="D55" s="373" t="s">
        <v>520</v>
      </c>
      <c r="E55" s="373" t="s">
        <v>0</v>
      </c>
      <c r="F55" s="368">
        <v>0.5</v>
      </c>
    </row>
    <row r="56" spans="1:13" ht="24" customHeight="1" x14ac:dyDescent="0.3">
      <c r="A56" s="366"/>
      <c r="B56" s="364"/>
      <c r="C56" s="7" t="s">
        <v>521</v>
      </c>
      <c r="D56" s="373"/>
      <c r="E56" s="373"/>
      <c r="F56" s="370">
        <v>5917</v>
      </c>
    </row>
    <row r="57" spans="1:13" ht="16.8" x14ac:dyDescent="0.3">
      <c r="A57" s="251"/>
      <c r="B57" s="38"/>
      <c r="C57" s="38"/>
      <c r="D57" s="39"/>
      <c r="E57" s="40"/>
      <c r="F57" s="252"/>
    </row>
    <row r="58" spans="1:13" s="358" customFormat="1" ht="165" customHeight="1" x14ac:dyDescent="0.2">
      <c r="A58" s="251"/>
      <c r="B58" s="38"/>
      <c r="C58" s="38"/>
      <c r="D58" s="39"/>
      <c r="E58" s="40"/>
      <c r="F58" s="252"/>
      <c r="G58" s="357"/>
    </row>
    <row r="59" spans="1:13" ht="44.25" customHeight="1" x14ac:dyDescent="0.3">
      <c r="A59" s="374" t="s">
        <v>383</v>
      </c>
      <c r="B59" s="374" t="s">
        <v>384</v>
      </c>
      <c r="C59" s="374" t="s">
        <v>43</v>
      </c>
      <c r="D59" s="374" t="s">
        <v>385</v>
      </c>
      <c r="E59" s="374" t="s">
        <v>386</v>
      </c>
      <c r="F59" s="374" t="s">
        <v>551</v>
      </c>
      <c r="G59" s="374" t="s">
        <v>550</v>
      </c>
      <c r="H59" s="374" t="s">
        <v>529</v>
      </c>
      <c r="I59" s="374" t="s">
        <v>530</v>
      </c>
      <c r="J59" s="374" t="s">
        <v>531</v>
      </c>
    </row>
    <row r="60" spans="1:13" s="358" customFormat="1" ht="42" customHeight="1" x14ac:dyDescent="0.2">
      <c r="A60" s="375" t="s">
        <v>387</v>
      </c>
      <c r="B60" s="375" t="s">
        <v>388</v>
      </c>
      <c r="C60" s="375" t="s">
        <v>389</v>
      </c>
      <c r="D60" s="376">
        <v>4.8</v>
      </c>
      <c r="E60" s="376">
        <v>2</v>
      </c>
      <c r="F60" s="377">
        <f>10100</f>
        <v>10100</v>
      </c>
      <c r="G60" s="377">
        <v>7373</v>
      </c>
      <c r="H60" s="377">
        <f>G60*0.8</f>
        <v>5898.4000000000005</v>
      </c>
      <c r="I60" s="377">
        <f>H60+L60</f>
        <v>7343.2000000000007</v>
      </c>
      <c r="J60" s="378">
        <f>H60+M60</f>
        <v>9405.6</v>
      </c>
      <c r="K60" s="358" t="s">
        <v>0</v>
      </c>
      <c r="L60" s="358">
        <v>1444.8</v>
      </c>
      <c r="M60" s="358">
        <v>3507.2</v>
      </c>
    </row>
    <row r="61" spans="1:13" s="358" customFormat="1" ht="47.25" customHeight="1" x14ac:dyDescent="0.2">
      <c r="A61" s="375" t="s">
        <v>390</v>
      </c>
      <c r="B61" s="375" t="s">
        <v>391</v>
      </c>
      <c r="C61" s="375" t="s">
        <v>392</v>
      </c>
      <c r="D61" s="376">
        <v>7.2</v>
      </c>
      <c r="E61" s="376">
        <v>2</v>
      </c>
      <c r="F61" s="377">
        <f>13600</f>
        <v>13600</v>
      </c>
      <c r="G61" s="377">
        <f>9928</f>
        <v>9928</v>
      </c>
      <c r="H61" s="377">
        <f t="shared" ref="H61:H70" si="2">G61*0.8</f>
        <v>7942.4000000000005</v>
      </c>
      <c r="I61" s="377">
        <f t="shared" ref="I61:I70" si="3">H61+L61</f>
        <v>9387.2000000000007</v>
      </c>
      <c r="J61" s="378">
        <f t="shared" ref="J61:J70" si="4">H61+M61</f>
        <v>11449.6</v>
      </c>
      <c r="L61" s="358">
        <v>1444.8</v>
      </c>
      <c r="M61" s="358">
        <v>3507.2</v>
      </c>
    </row>
    <row r="62" spans="1:13" s="358" customFormat="1" ht="50.25" customHeight="1" x14ac:dyDescent="0.2">
      <c r="A62" s="375" t="s">
        <v>390</v>
      </c>
      <c r="B62" s="375" t="s">
        <v>393</v>
      </c>
      <c r="C62" s="375" t="s">
        <v>394</v>
      </c>
      <c r="D62" s="376">
        <v>14.2</v>
      </c>
      <c r="E62" s="376">
        <v>2</v>
      </c>
      <c r="F62" s="377">
        <v>22500</v>
      </c>
      <c r="G62" s="377">
        <v>16425</v>
      </c>
      <c r="H62" s="377">
        <f t="shared" si="2"/>
        <v>13140</v>
      </c>
      <c r="I62" s="377">
        <f t="shared" si="3"/>
        <v>14584.8</v>
      </c>
      <c r="J62" s="378">
        <f t="shared" si="4"/>
        <v>16647.2</v>
      </c>
      <c r="L62" s="358">
        <v>1444.8</v>
      </c>
      <c r="M62" s="358">
        <v>3507.2</v>
      </c>
    </row>
    <row r="63" spans="1:13" s="358" customFormat="1" ht="51" customHeight="1" x14ac:dyDescent="0.2">
      <c r="A63" s="375" t="s">
        <v>390</v>
      </c>
      <c r="B63" s="375" t="s">
        <v>395</v>
      </c>
      <c r="C63" s="375" t="s">
        <v>396</v>
      </c>
      <c r="D63" s="376">
        <v>16</v>
      </c>
      <c r="E63" s="376">
        <v>2</v>
      </c>
      <c r="F63" s="377">
        <v>13600</v>
      </c>
      <c r="G63" s="377">
        <v>9928</v>
      </c>
      <c r="H63" s="377">
        <f t="shared" si="2"/>
        <v>7942.4000000000005</v>
      </c>
      <c r="I63" s="377">
        <f t="shared" si="3"/>
        <v>9387.2000000000007</v>
      </c>
      <c r="J63" s="378">
        <f t="shared" si="4"/>
        <v>11449.6</v>
      </c>
      <c r="L63" s="358">
        <v>1444.8</v>
      </c>
      <c r="M63" s="358">
        <v>3507.2</v>
      </c>
    </row>
    <row r="64" spans="1:13" s="358" customFormat="1" ht="51" customHeight="1" x14ac:dyDescent="0.2">
      <c r="A64" s="375" t="s">
        <v>532</v>
      </c>
      <c r="B64" s="375" t="s">
        <v>533</v>
      </c>
      <c r="C64" s="375" t="s">
        <v>534</v>
      </c>
      <c r="D64" s="376">
        <v>14.2</v>
      </c>
      <c r="E64" s="376"/>
      <c r="F64" s="377">
        <v>25000</v>
      </c>
      <c r="G64" s="377">
        <v>18250</v>
      </c>
      <c r="H64" s="377">
        <f t="shared" si="2"/>
        <v>14600</v>
      </c>
      <c r="I64" s="377">
        <f t="shared" si="3"/>
        <v>16044.8</v>
      </c>
      <c r="J64" s="378">
        <f t="shared" si="4"/>
        <v>18107.2</v>
      </c>
      <c r="L64" s="358">
        <v>1444.8</v>
      </c>
      <c r="M64" s="358">
        <v>3507.2</v>
      </c>
    </row>
    <row r="65" spans="1:13" s="358" customFormat="1" ht="51" customHeight="1" x14ac:dyDescent="0.2">
      <c r="A65" s="375" t="s">
        <v>535</v>
      </c>
      <c r="B65" s="375" t="s">
        <v>536</v>
      </c>
      <c r="C65" s="375" t="s">
        <v>537</v>
      </c>
      <c r="D65" s="376">
        <v>15</v>
      </c>
      <c r="E65" s="376"/>
      <c r="F65" s="377">
        <v>46000</v>
      </c>
      <c r="G65" s="377">
        <v>33580</v>
      </c>
      <c r="H65" s="377">
        <f t="shared" si="2"/>
        <v>26864</v>
      </c>
      <c r="I65" s="377">
        <f t="shared" si="3"/>
        <v>29033.599999999999</v>
      </c>
      <c r="J65" s="378">
        <f t="shared" si="4"/>
        <v>33178.400000000001</v>
      </c>
      <c r="L65" s="358">
        <v>2169.6</v>
      </c>
      <c r="M65" s="358">
        <v>6314.4</v>
      </c>
    </row>
    <row r="66" spans="1:13" s="358" customFormat="1" ht="51" customHeight="1" x14ac:dyDescent="0.2">
      <c r="A66" s="375" t="s">
        <v>535</v>
      </c>
      <c r="B66" s="375" t="s">
        <v>538</v>
      </c>
      <c r="C66" s="375" t="s">
        <v>539</v>
      </c>
      <c r="D66" s="376">
        <v>22.5</v>
      </c>
      <c r="E66" s="376"/>
      <c r="F66" s="377">
        <v>56000</v>
      </c>
      <c r="G66" s="377">
        <v>40880</v>
      </c>
      <c r="H66" s="377">
        <f t="shared" si="2"/>
        <v>32704</v>
      </c>
      <c r="I66" s="377">
        <f t="shared" si="3"/>
        <v>34873.599999999999</v>
      </c>
      <c r="J66" s="378">
        <f t="shared" si="4"/>
        <v>39018.400000000001</v>
      </c>
      <c r="L66" s="358">
        <v>2169.6</v>
      </c>
      <c r="M66" s="358">
        <v>6314.4</v>
      </c>
    </row>
    <row r="67" spans="1:13" s="358" customFormat="1" ht="51" customHeight="1" x14ac:dyDescent="0.2">
      <c r="A67" s="375" t="s">
        <v>540</v>
      </c>
      <c r="B67" s="375" t="s">
        <v>541</v>
      </c>
      <c r="C67" s="375" t="s">
        <v>542</v>
      </c>
      <c r="D67" s="376">
        <v>7.2</v>
      </c>
      <c r="E67" s="376"/>
      <c r="F67" s="377">
        <v>27500</v>
      </c>
      <c r="G67" s="377">
        <v>20075</v>
      </c>
      <c r="H67" s="377">
        <f t="shared" si="2"/>
        <v>16060</v>
      </c>
      <c r="I67" s="377">
        <f t="shared" si="3"/>
        <v>18229.599999999999</v>
      </c>
      <c r="J67" s="378">
        <f t="shared" si="4"/>
        <v>22374.400000000001</v>
      </c>
      <c r="L67" s="358">
        <v>2169.6</v>
      </c>
      <c r="M67" s="358">
        <v>6314.4</v>
      </c>
    </row>
    <row r="68" spans="1:13" s="358" customFormat="1" ht="51" customHeight="1" x14ac:dyDescent="0.2">
      <c r="A68" s="375" t="s">
        <v>540</v>
      </c>
      <c r="B68" s="375" t="s">
        <v>543</v>
      </c>
      <c r="C68" s="375" t="s">
        <v>544</v>
      </c>
      <c r="D68" s="376">
        <v>24</v>
      </c>
      <c r="E68" s="376"/>
      <c r="F68" s="377">
        <v>26600</v>
      </c>
      <c r="G68" s="377">
        <v>19418</v>
      </c>
      <c r="H68" s="377">
        <f t="shared" si="2"/>
        <v>15534.400000000001</v>
      </c>
      <c r="I68" s="377">
        <f t="shared" si="3"/>
        <v>17704</v>
      </c>
      <c r="J68" s="378">
        <f t="shared" si="4"/>
        <v>21848.800000000003</v>
      </c>
      <c r="L68" s="358">
        <v>2169.6</v>
      </c>
      <c r="M68" s="358">
        <v>6314.4</v>
      </c>
    </row>
    <row r="69" spans="1:13" s="358" customFormat="1" ht="51" customHeight="1" x14ac:dyDescent="0.2">
      <c r="A69" s="375" t="s">
        <v>540</v>
      </c>
      <c r="B69" s="375" t="s">
        <v>545</v>
      </c>
      <c r="C69" s="375" t="s">
        <v>546</v>
      </c>
      <c r="D69" s="376">
        <v>36</v>
      </c>
      <c r="E69" s="376"/>
      <c r="F69" s="377">
        <v>32000</v>
      </c>
      <c r="G69" s="377">
        <v>23360</v>
      </c>
      <c r="H69" s="377">
        <f t="shared" si="2"/>
        <v>18688</v>
      </c>
      <c r="I69" s="377">
        <f t="shared" si="3"/>
        <v>20857.599999999999</v>
      </c>
      <c r="J69" s="378">
        <f t="shared" si="4"/>
        <v>25002.400000000001</v>
      </c>
      <c r="L69" s="358">
        <v>2169.6</v>
      </c>
      <c r="M69" s="358">
        <v>6314.4</v>
      </c>
    </row>
    <row r="70" spans="1:13" s="358" customFormat="1" ht="112.5" customHeight="1" x14ac:dyDescent="0.2">
      <c r="A70" s="375" t="s">
        <v>547</v>
      </c>
      <c r="B70" s="375" t="s">
        <v>548</v>
      </c>
      <c r="C70" s="375" t="s">
        <v>549</v>
      </c>
      <c r="D70" s="376"/>
      <c r="E70" s="376"/>
      <c r="F70" s="377">
        <v>3500</v>
      </c>
      <c r="G70" s="377">
        <v>2555</v>
      </c>
      <c r="H70" s="377">
        <f t="shared" si="2"/>
        <v>2044</v>
      </c>
      <c r="I70" s="377">
        <f t="shared" si="3"/>
        <v>2627.2</v>
      </c>
      <c r="J70" s="378">
        <f t="shared" si="4"/>
        <v>3593.6</v>
      </c>
      <c r="L70" s="358">
        <v>583.20000000000005</v>
      </c>
      <c r="M70" s="358">
        <v>1549.6</v>
      </c>
    </row>
  </sheetData>
  <mergeCells count="12">
    <mergeCell ref="A1:C1"/>
    <mergeCell ref="E16:E19"/>
    <mergeCell ref="E4:F4"/>
    <mergeCell ref="A15:F15"/>
    <mergeCell ref="A16:A19"/>
    <mergeCell ref="B16:B19"/>
    <mergeCell ref="C16:C19"/>
    <mergeCell ref="D16:D19"/>
    <mergeCell ref="A10:F10"/>
    <mergeCell ref="A11:C11"/>
    <mergeCell ref="A12:C12"/>
    <mergeCell ref="A13:F13"/>
  </mergeCells>
  <hyperlinks>
    <hyperlink ref="E4" r:id="rId1"/>
    <hyperlink ref="E5" r:id="rId2"/>
  </hyperlinks>
  <pageMargins left="0.7" right="0.7" top="0.75" bottom="0.75" header="0.3" footer="0.3"/>
  <pageSetup orientation="landscape"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
  <sheetViews>
    <sheetView zoomScale="110" zoomScaleNormal="110" workbookViewId="0">
      <selection activeCell="G43" sqref="G43"/>
    </sheetView>
  </sheetViews>
  <sheetFormatPr defaultColWidth="11" defaultRowHeight="13.8" x14ac:dyDescent="0.3"/>
  <cols>
    <col min="1" max="1" width="12.453125" style="54" customWidth="1"/>
    <col min="2" max="2" width="13.36328125" style="54" customWidth="1"/>
    <col min="3" max="3" width="50.6328125" style="53" customWidth="1"/>
    <col min="4" max="4" width="14.453125" style="53" customWidth="1"/>
    <col min="5" max="5" width="9.7265625" style="52" customWidth="1"/>
    <col min="6" max="6" width="12.26953125" style="52" customWidth="1"/>
    <col min="7" max="16384" width="11" style="53"/>
  </cols>
  <sheetData>
    <row r="1" spans="1:8" s="70" customFormat="1" ht="29.25" customHeight="1" x14ac:dyDescent="0.55000000000000004">
      <c r="A1" s="70" t="s">
        <v>182</v>
      </c>
      <c r="B1" s="71"/>
      <c r="E1" s="72"/>
      <c r="F1" s="72"/>
    </row>
    <row r="2" spans="1:8" ht="42" thickBot="1" x14ac:dyDescent="0.35">
      <c r="A2" s="160" t="s">
        <v>16</v>
      </c>
      <c r="B2" s="161" t="s">
        <v>183</v>
      </c>
      <c r="C2" s="162" t="s">
        <v>93</v>
      </c>
      <c r="D2" s="163" t="s">
        <v>13</v>
      </c>
      <c r="E2" s="323"/>
      <c r="F2" s="323"/>
      <c r="G2" s="324"/>
      <c r="H2" s="324"/>
    </row>
    <row r="3" spans="1:8" ht="29.25" customHeight="1" x14ac:dyDescent="0.3">
      <c r="A3" s="344" t="s">
        <v>511</v>
      </c>
      <c r="B3" s="326" t="s">
        <v>493</v>
      </c>
      <c r="C3" s="328" t="s">
        <v>494</v>
      </c>
      <c r="D3" s="74" t="s">
        <v>495</v>
      </c>
      <c r="E3" s="323"/>
      <c r="F3" s="323"/>
      <c r="G3" s="324"/>
      <c r="H3" s="324"/>
    </row>
    <row r="4" spans="1:8" ht="21.75" customHeight="1" x14ac:dyDescent="0.3">
      <c r="A4" s="328" t="s">
        <v>512</v>
      </c>
      <c r="B4" s="326" t="s">
        <v>33</v>
      </c>
      <c r="C4" s="328" t="s">
        <v>21</v>
      </c>
      <c r="D4" s="74" t="s">
        <v>20</v>
      </c>
      <c r="E4" s="323"/>
      <c r="F4" s="323"/>
      <c r="G4" s="324"/>
      <c r="H4" s="324"/>
    </row>
    <row r="5" spans="1:8" ht="21" customHeight="1" x14ac:dyDescent="0.3">
      <c r="A5" s="328" t="s">
        <v>513</v>
      </c>
      <c r="B5" s="326" t="s">
        <v>19</v>
      </c>
      <c r="C5" s="328" t="s">
        <v>18</v>
      </c>
      <c r="D5" s="74" t="s">
        <v>17</v>
      </c>
      <c r="E5" s="323"/>
      <c r="F5" s="323"/>
      <c r="G5" s="324"/>
      <c r="H5" s="324"/>
    </row>
    <row r="6" spans="1:8" ht="22.5" customHeight="1" x14ac:dyDescent="0.3">
      <c r="A6" s="328" t="s">
        <v>514</v>
      </c>
      <c r="B6" s="326" t="s">
        <v>99</v>
      </c>
      <c r="C6" s="328" t="s">
        <v>100</v>
      </c>
      <c r="D6" s="75" t="s">
        <v>101</v>
      </c>
      <c r="E6" s="323"/>
      <c r="F6" s="323"/>
      <c r="G6" s="324"/>
      <c r="H6" s="324"/>
    </row>
    <row r="7" spans="1:8" ht="20.25" customHeight="1" x14ac:dyDescent="0.3">
      <c r="A7" s="328" t="s">
        <v>512</v>
      </c>
      <c r="B7" s="326" t="s">
        <v>184</v>
      </c>
      <c r="C7" s="328" t="s">
        <v>185</v>
      </c>
      <c r="D7" s="75" t="s">
        <v>186</v>
      </c>
      <c r="E7" s="323"/>
      <c r="F7" s="323"/>
      <c r="G7" s="324"/>
      <c r="H7" s="324"/>
    </row>
    <row r="8" spans="1:8" ht="20.25" customHeight="1" x14ac:dyDescent="0.3">
      <c r="A8" s="328" t="s">
        <v>496</v>
      </c>
      <c r="B8" s="325" t="s">
        <v>497</v>
      </c>
      <c r="C8" s="328" t="s">
        <v>498</v>
      </c>
      <c r="D8" s="75" t="s">
        <v>499</v>
      </c>
      <c r="E8" s="323"/>
      <c r="F8" s="323"/>
      <c r="G8" s="324"/>
      <c r="H8" s="324"/>
    </row>
    <row r="9" spans="1:8" ht="15.6" x14ac:dyDescent="0.35">
      <c r="A9" s="325"/>
      <c r="B9" s="76"/>
      <c r="C9" s="324"/>
      <c r="D9" s="74"/>
      <c r="E9" s="323"/>
      <c r="F9" s="323"/>
      <c r="G9" s="324"/>
      <c r="H9" s="324"/>
    </row>
    <row r="10" spans="1:8" x14ac:dyDescent="0.3">
      <c r="A10" s="77" t="s">
        <v>51</v>
      </c>
      <c r="B10" s="78" t="s">
        <v>187</v>
      </c>
      <c r="C10" s="73"/>
      <c r="D10" s="79"/>
      <c r="E10" s="164"/>
      <c r="F10" s="164"/>
      <c r="G10" s="73"/>
      <c r="H10" s="324"/>
    </row>
    <row r="11" spans="1:8" s="58" customFormat="1" x14ac:dyDescent="0.3">
      <c r="B11" s="277" t="s">
        <v>37</v>
      </c>
      <c r="C11" s="277"/>
      <c r="D11" s="277"/>
      <c r="E11" s="277"/>
      <c r="F11" s="277"/>
      <c r="G11" s="277"/>
      <c r="H11" s="277"/>
    </row>
    <row r="12" spans="1:8" s="58" customFormat="1" x14ac:dyDescent="0.3">
      <c r="B12" s="280" t="s">
        <v>500</v>
      </c>
      <c r="C12" s="280"/>
      <c r="D12" s="280"/>
      <c r="E12" s="276"/>
      <c r="F12" s="276"/>
      <c r="G12" s="276"/>
      <c r="H12" s="276"/>
    </row>
    <row r="13" spans="1:8" s="58" customFormat="1" ht="26.1" customHeight="1" x14ac:dyDescent="0.3">
      <c r="B13" s="280" t="s">
        <v>31</v>
      </c>
      <c r="C13" s="280"/>
      <c r="D13" s="280"/>
      <c r="E13" s="278"/>
      <c r="F13" s="278"/>
      <c r="G13" s="278"/>
      <c r="H13" s="278"/>
    </row>
    <row r="14" spans="1:8" s="58" customFormat="1" ht="26.1" customHeight="1" x14ac:dyDescent="0.3">
      <c r="B14" s="280" t="s">
        <v>55</v>
      </c>
      <c r="C14" s="280"/>
      <c r="D14" s="280"/>
      <c r="E14" s="278"/>
      <c r="F14" s="278"/>
      <c r="G14" s="278"/>
      <c r="H14" s="278"/>
    </row>
    <row r="15" spans="1:8" s="58" customFormat="1" ht="18.75" customHeight="1" x14ac:dyDescent="0.3">
      <c r="B15" s="276" t="s">
        <v>501</v>
      </c>
      <c r="C15" s="276"/>
      <c r="D15" s="276"/>
      <c r="E15" s="276"/>
      <c r="F15" s="276"/>
      <c r="G15" s="276"/>
      <c r="H15" s="276"/>
    </row>
    <row r="16" spans="1:8" x14ac:dyDescent="0.3">
      <c r="A16" s="323"/>
      <c r="B16" s="80"/>
      <c r="C16" s="324"/>
      <c r="D16" s="324"/>
      <c r="E16" s="323"/>
      <c r="F16" s="323"/>
      <c r="G16" s="324"/>
      <c r="H16" s="324"/>
    </row>
    <row r="17" spans="1:8" ht="15.6" x14ac:dyDescent="0.35">
      <c r="A17" s="323"/>
      <c r="B17" s="253"/>
      <c r="C17" s="254" t="s">
        <v>188</v>
      </c>
      <c r="D17" s="254"/>
      <c r="E17" s="323"/>
      <c r="F17" s="323"/>
      <c r="G17" s="324"/>
      <c r="H17" s="324"/>
    </row>
    <row r="18" spans="1:8" ht="15.6" x14ac:dyDescent="0.35">
      <c r="A18" s="323"/>
      <c r="B18" s="253"/>
      <c r="C18" s="254" t="s">
        <v>510</v>
      </c>
      <c r="D18" s="254"/>
      <c r="E18" s="323"/>
      <c r="F18" s="323"/>
      <c r="G18" s="324"/>
      <c r="H18" s="324"/>
    </row>
    <row r="19" spans="1:8" ht="19.2" x14ac:dyDescent="0.4">
      <c r="A19" s="323"/>
      <c r="B19" s="253"/>
      <c r="C19" s="255" t="s">
        <v>34</v>
      </c>
      <c r="D19" s="254"/>
      <c r="E19" s="323"/>
      <c r="F19" s="323"/>
      <c r="G19" s="324"/>
      <c r="H19" s="324"/>
    </row>
    <row r="20" spans="1:8" ht="16.2" thickBot="1" x14ac:dyDescent="0.4">
      <c r="A20" s="165"/>
      <c r="B20" s="166"/>
      <c r="C20" s="81"/>
      <c r="D20" s="81"/>
      <c r="E20" s="165"/>
      <c r="F20" s="323"/>
      <c r="G20" s="324"/>
      <c r="H20" s="324"/>
    </row>
    <row r="21" spans="1:8" ht="62.4" x14ac:dyDescent="0.35">
      <c r="A21" s="167"/>
      <c r="B21" s="80"/>
      <c r="C21" s="84" t="s">
        <v>502</v>
      </c>
      <c r="D21" s="324"/>
      <c r="E21" s="323"/>
      <c r="F21" s="323"/>
      <c r="G21" s="324"/>
      <c r="H21" s="324"/>
    </row>
    <row r="22" spans="1:8" ht="15.6" x14ac:dyDescent="0.35">
      <c r="A22" s="323"/>
      <c r="B22" s="80"/>
      <c r="C22" s="81" t="s">
        <v>189</v>
      </c>
      <c r="D22" s="168"/>
      <c r="E22" s="323"/>
      <c r="F22" s="323"/>
      <c r="G22" s="324"/>
      <c r="H22" s="324"/>
    </row>
    <row r="23" spans="1:8" ht="15.6" x14ac:dyDescent="0.35">
      <c r="A23" s="167"/>
      <c r="B23" s="169"/>
      <c r="C23" s="81"/>
      <c r="D23" s="168"/>
      <c r="E23" s="167"/>
      <c r="F23" s="167"/>
      <c r="G23" s="168"/>
      <c r="H23" s="324"/>
    </row>
    <row r="24" spans="1:8" ht="15.6" x14ac:dyDescent="0.35">
      <c r="A24" s="169" t="s">
        <v>503</v>
      </c>
      <c r="B24" s="324"/>
      <c r="C24" s="81"/>
      <c r="D24" s="168"/>
      <c r="E24" s="167"/>
      <c r="F24" s="167"/>
      <c r="G24" s="168"/>
      <c r="H24" s="324"/>
    </row>
    <row r="25" spans="1:8" ht="15.6" x14ac:dyDescent="0.35">
      <c r="A25" s="170" t="s">
        <v>190</v>
      </c>
      <c r="B25" s="324"/>
      <c r="C25" s="81"/>
      <c r="D25" s="324"/>
      <c r="E25" s="323"/>
      <c r="F25" s="323"/>
      <c r="G25" s="324"/>
      <c r="H25" s="324"/>
    </row>
    <row r="26" spans="1:8" x14ac:dyDescent="0.3">
      <c r="A26" s="324"/>
      <c r="B26" s="324"/>
      <c r="C26" s="324"/>
      <c r="D26" s="324"/>
      <c r="E26" s="324"/>
      <c r="F26" s="324"/>
      <c r="G26" s="324"/>
      <c r="H26" s="324"/>
    </row>
    <row r="27" spans="1:8" ht="83.4" thickBot="1" x14ac:dyDescent="0.35">
      <c r="A27" s="162" t="s">
        <v>9</v>
      </c>
      <c r="B27" s="171" t="s">
        <v>8</v>
      </c>
      <c r="C27" s="171" t="s">
        <v>7</v>
      </c>
      <c r="D27" s="162" t="s">
        <v>108</v>
      </c>
      <c r="E27" s="172" t="s">
        <v>191</v>
      </c>
      <c r="F27" s="172" t="s">
        <v>110</v>
      </c>
      <c r="G27" s="324"/>
      <c r="H27" s="324"/>
    </row>
    <row r="28" spans="1:8" s="82" customFormat="1" ht="72.75" customHeight="1" x14ac:dyDescent="0.3">
      <c r="A28" s="173" t="s">
        <v>102</v>
      </c>
      <c r="B28" s="174" t="s">
        <v>103</v>
      </c>
      <c r="C28" s="175" t="s">
        <v>104</v>
      </c>
      <c r="D28" s="176" t="s">
        <v>192</v>
      </c>
      <c r="E28" s="177">
        <v>1051</v>
      </c>
      <c r="F28" s="178">
        <v>645</v>
      </c>
      <c r="G28" s="327"/>
      <c r="H28" s="327"/>
    </row>
    <row r="29" spans="1:8" s="82" customFormat="1" ht="45.75" customHeight="1" x14ac:dyDescent="0.3">
      <c r="A29" s="179"/>
      <c r="B29" s="180" t="s">
        <v>193</v>
      </c>
      <c r="C29" s="181" t="s">
        <v>194</v>
      </c>
      <c r="D29" s="182"/>
      <c r="E29" s="183"/>
      <c r="F29" s="184"/>
      <c r="G29" s="327"/>
      <c r="H29" s="327"/>
    </row>
    <row r="30" spans="1:8" ht="12.75" customHeight="1" x14ac:dyDescent="0.3">
      <c r="A30" s="185"/>
      <c r="B30" s="186" t="s">
        <v>195</v>
      </c>
      <c r="C30" s="187" t="s">
        <v>196</v>
      </c>
      <c r="D30" s="64"/>
      <c r="E30" s="329"/>
      <c r="F30" s="188"/>
      <c r="G30" s="324"/>
      <c r="H30" s="324"/>
    </row>
    <row r="31" spans="1:8" ht="12.75" customHeight="1" x14ac:dyDescent="0.3">
      <c r="A31" s="185"/>
      <c r="B31" s="186" t="s">
        <v>197</v>
      </c>
      <c r="C31" s="187" t="s">
        <v>198</v>
      </c>
      <c r="D31" s="64"/>
      <c r="E31" s="329"/>
      <c r="F31" s="188"/>
      <c r="G31" s="324"/>
      <c r="H31" s="324"/>
    </row>
    <row r="32" spans="1:8" ht="14.4" x14ac:dyDescent="0.3">
      <c r="A32" s="185"/>
      <c r="B32" s="186" t="s">
        <v>199</v>
      </c>
      <c r="C32" s="187" t="s">
        <v>200</v>
      </c>
      <c r="D32" s="64"/>
      <c r="E32" s="329"/>
      <c r="F32" s="188"/>
      <c r="G32" s="324"/>
      <c r="H32" s="324"/>
    </row>
    <row r="33" spans="1:8" ht="12.75" customHeight="1" x14ac:dyDescent="0.3">
      <c r="A33" s="185"/>
      <c r="B33" s="186" t="s">
        <v>201</v>
      </c>
      <c r="C33" s="187" t="s">
        <v>202</v>
      </c>
      <c r="D33" s="64"/>
      <c r="E33" s="329"/>
      <c r="F33" s="188"/>
      <c r="G33" s="324"/>
      <c r="H33" s="324"/>
    </row>
    <row r="34" spans="1:8" ht="12.75" customHeight="1" x14ac:dyDescent="0.3">
      <c r="A34" s="185"/>
      <c r="B34" s="186" t="s">
        <v>203</v>
      </c>
      <c r="C34" s="187" t="s">
        <v>204</v>
      </c>
      <c r="D34" s="64"/>
      <c r="E34" s="329"/>
      <c r="F34" s="188"/>
      <c r="G34" s="324"/>
      <c r="H34" s="324"/>
    </row>
    <row r="35" spans="1:8" ht="14.4" x14ac:dyDescent="0.3">
      <c r="A35" s="185"/>
      <c r="B35" s="186" t="s">
        <v>205</v>
      </c>
      <c r="C35" s="187" t="s">
        <v>206</v>
      </c>
      <c r="D35" s="64"/>
      <c r="E35" s="329"/>
      <c r="F35" s="188"/>
      <c r="G35" s="324"/>
      <c r="H35" s="324"/>
    </row>
    <row r="36" spans="1:8" ht="12.75" customHeight="1" x14ac:dyDescent="0.3">
      <c r="A36" s="185"/>
      <c r="B36" s="186" t="s">
        <v>207</v>
      </c>
      <c r="C36" s="187" t="s">
        <v>208</v>
      </c>
      <c r="D36" s="64"/>
      <c r="E36" s="329"/>
      <c r="F36" s="188"/>
      <c r="G36" s="324"/>
      <c r="H36" s="324"/>
    </row>
    <row r="37" spans="1:8" ht="14.4" x14ac:dyDescent="0.3">
      <c r="A37" s="185"/>
      <c r="B37" s="186" t="s">
        <v>209</v>
      </c>
      <c r="C37" s="187" t="s">
        <v>210</v>
      </c>
      <c r="D37" s="64"/>
      <c r="E37" s="329"/>
      <c r="F37" s="188"/>
      <c r="G37" s="324"/>
      <c r="H37" s="324"/>
    </row>
    <row r="38" spans="1:8" ht="12.75" customHeight="1" x14ac:dyDescent="0.3">
      <c r="A38" s="185"/>
      <c r="B38" s="186" t="s">
        <v>211</v>
      </c>
      <c r="C38" s="187" t="s">
        <v>212</v>
      </c>
      <c r="D38" s="64"/>
      <c r="E38" s="329"/>
      <c r="F38" s="188"/>
      <c r="G38" s="324"/>
      <c r="H38" s="324"/>
    </row>
    <row r="39" spans="1:8" ht="12.75" customHeight="1" x14ac:dyDescent="0.3">
      <c r="A39" s="185"/>
      <c r="B39" s="186" t="s">
        <v>213</v>
      </c>
      <c r="C39" s="187" t="s">
        <v>214</v>
      </c>
      <c r="D39" s="64"/>
      <c r="E39" s="329"/>
      <c r="F39" s="188"/>
      <c r="G39" s="324"/>
      <c r="H39" s="324"/>
    </row>
    <row r="40" spans="1:8" ht="14.4" x14ac:dyDescent="0.3">
      <c r="A40" s="185"/>
      <c r="B40" s="186" t="s">
        <v>215</v>
      </c>
      <c r="C40" s="187" t="s">
        <v>216</v>
      </c>
      <c r="D40" s="64"/>
      <c r="E40" s="329"/>
      <c r="F40" s="188"/>
      <c r="G40" s="324"/>
      <c r="H40" s="324"/>
    </row>
    <row r="41" spans="1:8" ht="12.75" customHeight="1" x14ac:dyDescent="0.3">
      <c r="A41" s="185"/>
      <c r="B41" s="186" t="s">
        <v>217</v>
      </c>
      <c r="C41" s="187" t="s">
        <v>218</v>
      </c>
      <c r="D41" s="64"/>
      <c r="E41" s="329"/>
      <c r="F41" s="188"/>
      <c r="G41" s="324"/>
      <c r="H41" s="324"/>
    </row>
    <row r="42" spans="1:8" ht="15" thickBot="1" x14ac:dyDescent="0.35">
      <c r="A42" s="189"/>
      <c r="B42" s="190" t="s">
        <v>219</v>
      </c>
      <c r="C42" s="191" t="s">
        <v>220</v>
      </c>
      <c r="D42" s="192"/>
      <c r="E42" s="193"/>
      <c r="F42" s="194"/>
      <c r="G42" s="324"/>
      <c r="H42" s="324"/>
    </row>
    <row r="43" spans="1:8" s="82" customFormat="1" ht="69" x14ac:dyDescent="0.3">
      <c r="A43" s="173" t="s">
        <v>105</v>
      </c>
      <c r="B43" s="195" t="s">
        <v>106</v>
      </c>
      <c r="C43" s="175" t="s">
        <v>107</v>
      </c>
      <c r="D43" s="196" t="s">
        <v>35</v>
      </c>
      <c r="E43" s="177">
        <v>1488.03</v>
      </c>
      <c r="F43" s="178">
        <v>942</v>
      </c>
      <c r="G43" s="327"/>
      <c r="H43" s="327"/>
    </row>
    <row r="44" spans="1:8" s="82" customFormat="1" ht="55.5" customHeight="1" x14ac:dyDescent="0.3">
      <c r="A44" s="179"/>
      <c r="B44" s="180" t="s">
        <v>193</v>
      </c>
      <c r="C44" s="197" t="s">
        <v>221</v>
      </c>
      <c r="D44" s="64"/>
      <c r="E44" s="183"/>
      <c r="F44" s="184"/>
      <c r="G44" s="327"/>
      <c r="H44" s="327"/>
    </row>
    <row r="45" spans="1:8" ht="55.2" x14ac:dyDescent="0.3">
      <c r="A45" s="185"/>
      <c r="B45" s="186" t="s">
        <v>222</v>
      </c>
      <c r="C45" s="187" t="s">
        <v>223</v>
      </c>
      <c r="D45" s="64" t="s">
        <v>224</v>
      </c>
      <c r="E45" s="63"/>
      <c r="F45" s="198"/>
      <c r="G45" s="324"/>
      <c r="H45" s="324"/>
    </row>
    <row r="46" spans="1:8" ht="14.4" x14ac:dyDescent="0.3">
      <c r="A46" s="185"/>
      <c r="B46" s="186" t="s">
        <v>225</v>
      </c>
      <c r="C46" s="187" t="s">
        <v>200</v>
      </c>
      <c r="D46" s="64"/>
      <c r="E46" s="63"/>
      <c r="F46" s="198"/>
      <c r="G46" s="324"/>
      <c r="H46" s="324"/>
    </row>
    <row r="47" spans="1:8" ht="14.4" x14ac:dyDescent="0.3">
      <c r="A47" s="185"/>
      <c r="B47" s="186" t="s">
        <v>226</v>
      </c>
      <c r="C47" s="187" t="s">
        <v>227</v>
      </c>
      <c r="D47" s="64"/>
      <c r="E47" s="63"/>
      <c r="F47" s="198"/>
      <c r="G47" s="324"/>
      <c r="H47" s="324"/>
    </row>
    <row r="48" spans="1:8" ht="14.4" x14ac:dyDescent="0.3">
      <c r="A48" s="185"/>
      <c r="B48" s="186" t="s">
        <v>228</v>
      </c>
      <c r="C48" s="187" t="s">
        <v>229</v>
      </c>
      <c r="D48" s="64"/>
      <c r="E48" s="63"/>
      <c r="F48" s="198"/>
      <c r="G48" s="324"/>
      <c r="H48" s="324"/>
    </row>
    <row r="49" spans="1:8" ht="14.4" x14ac:dyDescent="0.3">
      <c r="A49" s="185"/>
      <c r="B49" s="186" t="s">
        <v>230</v>
      </c>
      <c r="C49" s="187" t="s">
        <v>231</v>
      </c>
      <c r="D49" s="64"/>
      <c r="E49" s="63"/>
      <c r="F49" s="198"/>
      <c r="G49" s="324"/>
      <c r="H49" s="324"/>
    </row>
    <row r="50" spans="1:8" ht="14.4" x14ac:dyDescent="0.3">
      <c r="A50" s="185"/>
      <c r="B50" s="186" t="s">
        <v>232</v>
      </c>
      <c r="C50" s="187" t="s">
        <v>233</v>
      </c>
      <c r="D50" s="64"/>
      <c r="E50" s="63"/>
      <c r="F50" s="198"/>
      <c r="G50" s="324"/>
      <c r="H50" s="324"/>
    </row>
    <row r="51" spans="1:8" ht="14.4" x14ac:dyDescent="0.3">
      <c r="A51" s="185"/>
      <c r="B51" s="186" t="s">
        <v>234</v>
      </c>
      <c r="C51" s="187" t="s">
        <v>235</v>
      </c>
      <c r="D51" s="64"/>
      <c r="E51" s="63"/>
      <c r="F51" s="198"/>
      <c r="G51" s="324"/>
      <c r="H51" s="324"/>
    </row>
    <row r="52" spans="1:8" ht="14.4" x14ac:dyDescent="0.3">
      <c r="A52" s="185"/>
      <c r="B52" s="186" t="s">
        <v>236</v>
      </c>
      <c r="C52" s="187" t="s">
        <v>237</v>
      </c>
      <c r="D52" s="64"/>
      <c r="E52" s="63"/>
      <c r="F52" s="198"/>
      <c r="G52" s="324"/>
      <c r="H52" s="324"/>
    </row>
    <row r="53" spans="1:8" ht="14.4" x14ac:dyDescent="0.3">
      <c r="A53" s="185"/>
      <c r="B53" s="186" t="s">
        <v>238</v>
      </c>
      <c r="C53" s="187" t="s">
        <v>239</v>
      </c>
      <c r="D53" s="64"/>
      <c r="E53" s="63"/>
      <c r="F53" s="198"/>
      <c r="G53" s="324"/>
      <c r="H53" s="324"/>
    </row>
    <row r="54" spans="1:8" ht="14.4" x14ac:dyDescent="0.3">
      <c r="A54" s="185"/>
      <c r="B54" s="186" t="s">
        <v>240</v>
      </c>
      <c r="C54" s="187" t="s">
        <v>241</v>
      </c>
      <c r="D54" s="64"/>
      <c r="E54" s="63"/>
      <c r="F54" s="198"/>
      <c r="G54" s="324"/>
      <c r="H54" s="324"/>
    </row>
    <row r="55" spans="1:8" ht="14.4" x14ac:dyDescent="0.3">
      <c r="A55" s="185"/>
      <c r="B55" s="186" t="s">
        <v>242</v>
      </c>
      <c r="C55" s="187" t="s">
        <v>243</v>
      </c>
      <c r="D55" s="64"/>
      <c r="E55" s="63"/>
      <c r="F55" s="198"/>
      <c r="G55" s="324"/>
      <c r="H55" s="324"/>
    </row>
    <row r="56" spans="1:8" ht="15" thickBot="1" x14ac:dyDescent="0.35">
      <c r="A56" s="189"/>
      <c r="B56" s="190" t="s">
        <v>244</v>
      </c>
      <c r="C56" s="191" t="s">
        <v>245</v>
      </c>
      <c r="D56" s="192"/>
      <c r="E56" s="199"/>
      <c r="F56" s="200"/>
      <c r="G56" s="324"/>
      <c r="H56" s="324"/>
    </row>
    <row r="57" spans="1:8" ht="41.4" x14ac:dyDescent="0.3">
      <c r="A57" s="173" t="s">
        <v>246</v>
      </c>
      <c r="B57" s="195" t="s">
        <v>247</v>
      </c>
      <c r="C57" s="175" t="s">
        <v>248</v>
      </c>
      <c r="D57" s="196" t="s">
        <v>249</v>
      </c>
      <c r="E57" s="177">
        <v>1503</v>
      </c>
      <c r="F57" s="178">
        <v>897</v>
      </c>
      <c r="G57" s="324"/>
      <c r="H57" s="324"/>
    </row>
    <row r="58" spans="1:8" ht="64.2" x14ac:dyDescent="0.3">
      <c r="A58" s="179"/>
      <c r="B58" s="180" t="s">
        <v>193</v>
      </c>
      <c r="C58" s="197" t="s">
        <v>250</v>
      </c>
      <c r="D58" s="64"/>
      <c r="E58" s="183"/>
      <c r="F58" s="184"/>
      <c r="G58" s="324"/>
      <c r="H58" s="324"/>
    </row>
    <row r="59" spans="1:8" ht="55.2" x14ac:dyDescent="0.3">
      <c r="A59" s="201"/>
      <c r="B59" s="202" t="s">
        <v>504</v>
      </c>
      <c r="C59" s="203" t="s">
        <v>251</v>
      </c>
      <c r="D59" s="64" t="s">
        <v>224</v>
      </c>
      <c r="E59" s="329"/>
      <c r="F59" s="188"/>
      <c r="G59" s="324"/>
      <c r="H59" s="324"/>
    </row>
    <row r="60" spans="1:8" ht="14.4" x14ac:dyDescent="0.3">
      <c r="A60" s="185"/>
      <c r="B60" s="202" t="s">
        <v>252</v>
      </c>
      <c r="C60" s="203" t="s">
        <v>253</v>
      </c>
      <c r="D60" s="64"/>
      <c r="E60" s="329"/>
      <c r="F60" s="188"/>
      <c r="G60" s="324"/>
      <c r="H60" s="324"/>
    </row>
    <row r="61" spans="1:8" ht="14.4" x14ac:dyDescent="0.3">
      <c r="A61" s="185"/>
      <c r="B61" s="202" t="s">
        <v>254</v>
      </c>
      <c r="C61" s="203" t="s">
        <v>255</v>
      </c>
      <c r="D61" s="64"/>
      <c r="E61" s="329"/>
      <c r="F61" s="188"/>
      <c r="G61" s="324"/>
      <c r="H61" s="324"/>
    </row>
    <row r="62" spans="1:8" ht="14.4" x14ac:dyDescent="0.3">
      <c r="A62" s="185"/>
      <c r="B62" s="202" t="s">
        <v>256</v>
      </c>
      <c r="C62" s="203" t="s">
        <v>257</v>
      </c>
      <c r="D62" s="64"/>
      <c r="E62" s="329"/>
      <c r="F62" s="188"/>
      <c r="G62" s="324"/>
      <c r="H62" s="324"/>
    </row>
    <row r="63" spans="1:8" ht="14.4" x14ac:dyDescent="0.3">
      <c r="A63" s="185"/>
      <c r="B63" s="202" t="s">
        <v>258</v>
      </c>
      <c r="C63" s="203" t="s">
        <v>259</v>
      </c>
      <c r="D63" s="64"/>
      <c r="E63" s="329"/>
      <c r="F63" s="188"/>
      <c r="G63" s="324"/>
      <c r="H63" s="324"/>
    </row>
    <row r="64" spans="1:8" ht="14.4" x14ac:dyDescent="0.3">
      <c r="A64" s="204"/>
      <c r="B64" s="202" t="s">
        <v>260</v>
      </c>
      <c r="C64" s="203" t="s">
        <v>261</v>
      </c>
      <c r="D64" s="63"/>
      <c r="E64" s="63"/>
      <c r="F64" s="198"/>
      <c r="G64" s="324"/>
      <c r="H64" s="324"/>
    </row>
    <row r="65" spans="1:8" ht="14.4" x14ac:dyDescent="0.3">
      <c r="A65" s="204"/>
      <c r="B65" s="202" t="s">
        <v>262</v>
      </c>
      <c r="C65" s="203" t="s">
        <v>263</v>
      </c>
      <c r="D65" s="63"/>
      <c r="E65" s="63"/>
      <c r="F65" s="198"/>
      <c r="G65" s="324"/>
      <c r="H65" s="324"/>
    </row>
    <row r="66" spans="1:8" ht="14.4" x14ac:dyDescent="0.3">
      <c r="A66" s="201"/>
      <c r="B66" s="202" t="s">
        <v>264</v>
      </c>
      <c r="C66" s="203" t="s">
        <v>265</v>
      </c>
      <c r="D66" s="64"/>
      <c r="E66" s="329"/>
      <c r="F66" s="188"/>
      <c r="G66" s="324"/>
      <c r="H66" s="324"/>
    </row>
    <row r="67" spans="1:8" ht="14.4" x14ac:dyDescent="0.3">
      <c r="A67" s="201"/>
      <c r="B67" s="202" t="s">
        <v>266</v>
      </c>
      <c r="C67" s="203" t="s">
        <v>267</v>
      </c>
      <c r="D67" s="63"/>
      <c r="E67" s="329"/>
      <c r="F67" s="188"/>
      <c r="G67" s="324"/>
      <c r="H67" s="324"/>
    </row>
    <row r="68" spans="1:8" ht="14.4" x14ac:dyDescent="0.3">
      <c r="A68" s="201"/>
      <c r="B68" s="202" t="s">
        <v>268</v>
      </c>
      <c r="C68" s="203" t="s">
        <v>269</v>
      </c>
      <c r="D68" s="63"/>
      <c r="E68" s="329"/>
      <c r="F68" s="188"/>
      <c r="G68" s="324"/>
      <c r="H68" s="324"/>
    </row>
    <row r="69" spans="1:8" ht="14.4" x14ac:dyDescent="0.3">
      <c r="A69" s="201"/>
      <c r="B69" s="202" t="s">
        <v>270</v>
      </c>
      <c r="C69" s="203" t="s">
        <v>271</v>
      </c>
      <c r="D69" s="63"/>
      <c r="E69" s="329"/>
      <c r="F69" s="188"/>
      <c r="G69" s="324"/>
      <c r="H69" s="324"/>
    </row>
    <row r="70" spans="1:8" ht="14.4" x14ac:dyDescent="0.3">
      <c r="A70" s="201"/>
      <c r="B70" s="202" t="s">
        <v>272</v>
      </c>
      <c r="C70" s="203" t="s">
        <v>273</v>
      </c>
      <c r="D70" s="63"/>
      <c r="E70" s="329"/>
      <c r="F70" s="188"/>
      <c r="G70" s="324"/>
      <c r="H70" s="324"/>
    </row>
    <row r="71" spans="1:8" ht="14.4" x14ac:dyDescent="0.3">
      <c r="A71" s="201"/>
      <c r="B71" s="202" t="s">
        <v>274</v>
      </c>
      <c r="C71" s="203" t="s">
        <v>275</v>
      </c>
      <c r="D71" s="63"/>
      <c r="E71" s="329"/>
      <c r="F71" s="188"/>
      <c r="G71" s="324"/>
      <c r="H71" s="324"/>
    </row>
    <row r="72" spans="1:8" ht="14.4" x14ac:dyDescent="0.3">
      <c r="A72" s="201"/>
      <c r="B72" s="202" t="s">
        <v>276</v>
      </c>
      <c r="C72" s="203" t="s">
        <v>277</v>
      </c>
      <c r="D72" s="63"/>
      <c r="E72" s="329"/>
      <c r="F72" s="188"/>
      <c r="G72" s="324"/>
      <c r="H72" s="324"/>
    </row>
    <row r="73" spans="1:8" ht="14.4" x14ac:dyDescent="0.3">
      <c r="A73" s="201"/>
      <c r="B73" s="202" t="s">
        <v>278</v>
      </c>
      <c r="C73" s="203" t="s">
        <v>279</v>
      </c>
      <c r="D73" s="63"/>
      <c r="E73" s="329"/>
      <c r="F73" s="188"/>
      <c r="G73" s="324"/>
      <c r="H73" s="324"/>
    </row>
    <row r="74" spans="1:8" ht="14.4" x14ac:dyDescent="0.3">
      <c r="A74" s="204"/>
      <c r="B74" s="202" t="s">
        <v>280</v>
      </c>
      <c r="C74" s="203" t="s">
        <v>281</v>
      </c>
      <c r="D74" s="63"/>
      <c r="E74" s="63"/>
      <c r="F74" s="198"/>
      <c r="G74" s="324"/>
      <c r="H74" s="324"/>
    </row>
    <row r="75" spans="1:8" ht="15" thickBot="1" x14ac:dyDescent="0.35">
      <c r="A75" s="205"/>
      <c r="B75" s="206" t="s">
        <v>282</v>
      </c>
      <c r="C75" s="207" t="s">
        <v>283</v>
      </c>
      <c r="D75" s="199"/>
      <c r="E75" s="199"/>
      <c r="F75" s="200"/>
      <c r="G75" s="324"/>
      <c r="H75" s="324"/>
    </row>
    <row r="76" spans="1:8" ht="57" customHeight="1" x14ac:dyDescent="0.3">
      <c r="A76" s="173" t="s">
        <v>284</v>
      </c>
      <c r="B76" s="195" t="s">
        <v>285</v>
      </c>
      <c r="C76" s="175" t="s">
        <v>286</v>
      </c>
      <c r="D76" s="196" t="s">
        <v>287</v>
      </c>
      <c r="E76" s="177" t="s">
        <v>288</v>
      </c>
      <c r="F76" s="178">
        <v>667</v>
      </c>
      <c r="G76" s="324"/>
      <c r="H76" s="324"/>
    </row>
    <row r="77" spans="1:8" ht="57" customHeight="1" x14ac:dyDescent="0.3">
      <c r="A77" s="179"/>
      <c r="B77" s="180" t="s">
        <v>193</v>
      </c>
      <c r="C77" s="197" t="s">
        <v>289</v>
      </c>
      <c r="D77" s="64"/>
      <c r="E77" s="183"/>
      <c r="F77" s="184"/>
      <c r="G77" s="324"/>
      <c r="H77" s="324"/>
    </row>
    <row r="78" spans="1:8" ht="55.2" x14ac:dyDescent="0.3">
      <c r="A78" s="204"/>
      <c r="B78" s="208" t="s">
        <v>285</v>
      </c>
      <c r="C78" s="209" t="s">
        <v>290</v>
      </c>
      <c r="D78" s="64" t="s">
        <v>224</v>
      </c>
      <c r="E78" s="63"/>
      <c r="F78" s="198"/>
      <c r="G78" s="324"/>
      <c r="H78" s="324"/>
    </row>
    <row r="79" spans="1:8" ht="14.4" x14ac:dyDescent="0.3">
      <c r="A79" s="204"/>
      <c r="B79" s="210" t="s">
        <v>291</v>
      </c>
      <c r="C79" s="209" t="s">
        <v>292</v>
      </c>
      <c r="D79" s="63"/>
      <c r="E79" s="63"/>
      <c r="F79" s="198"/>
      <c r="G79" s="324"/>
      <c r="H79" s="324"/>
    </row>
    <row r="80" spans="1:8" ht="14.4" x14ac:dyDescent="0.3">
      <c r="A80" s="204"/>
      <c r="B80" s="208" t="s">
        <v>293</v>
      </c>
      <c r="C80" s="209" t="s">
        <v>294</v>
      </c>
      <c r="D80" s="63"/>
      <c r="E80" s="63"/>
      <c r="F80" s="198"/>
      <c r="G80" s="324"/>
      <c r="H80" s="324"/>
    </row>
    <row r="81" spans="1:8" ht="14.4" x14ac:dyDescent="0.3">
      <c r="A81" s="204"/>
      <c r="B81" s="210" t="s">
        <v>295</v>
      </c>
      <c r="C81" s="209" t="s">
        <v>296</v>
      </c>
      <c r="D81" s="63"/>
      <c r="E81" s="63"/>
      <c r="F81" s="198"/>
      <c r="G81" s="324"/>
      <c r="H81" s="324"/>
    </row>
    <row r="82" spans="1:8" ht="14.4" x14ac:dyDescent="0.3">
      <c r="A82" s="204"/>
      <c r="B82" s="210" t="s">
        <v>297</v>
      </c>
      <c r="C82" s="209" t="s">
        <v>298</v>
      </c>
      <c r="D82" s="63"/>
      <c r="E82" s="63"/>
      <c r="F82" s="198"/>
      <c r="G82" s="324"/>
      <c r="H82" s="324"/>
    </row>
    <row r="83" spans="1:8" ht="14.4" x14ac:dyDescent="0.3">
      <c r="A83" s="204"/>
      <c r="B83" s="210" t="s">
        <v>299</v>
      </c>
      <c r="C83" s="209" t="s">
        <v>300</v>
      </c>
      <c r="D83" s="63"/>
      <c r="E83" s="63"/>
      <c r="F83" s="198"/>
      <c r="G83" s="324"/>
      <c r="H83" s="324"/>
    </row>
    <row r="84" spans="1:8" ht="14.4" x14ac:dyDescent="0.3">
      <c r="A84" s="204"/>
      <c r="B84" s="208" t="s">
        <v>301</v>
      </c>
      <c r="C84" s="209" t="s">
        <v>302</v>
      </c>
      <c r="D84" s="63"/>
      <c r="E84" s="63"/>
      <c r="F84" s="198"/>
      <c r="G84" s="324"/>
      <c r="H84" s="324"/>
    </row>
    <row r="85" spans="1:8" ht="14.4" x14ac:dyDescent="0.3">
      <c r="A85" s="204"/>
      <c r="B85" s="210" t="s">
        <v>303</v>
      </c>
      <c r="C85" s="209" t="s">
        <v>304</v>
      </c>
      <c r="D85" s="63"/>
      <c r="E85" s="63"/>
      <c r="F85" s="198"/>
      <c r="G85" s="324"/>
      <c r="H85" s="324"/>
    </row>
    <row r="86" spans="1:8" ht="14.4" x14ac:dyDescent="0.3">
      <c r="A86" s="204"/>
      <c r="B86" s="208" t="s">
        <v>305</v>
      </c>
      <c r="C86" s="209" t="s">
        <v>306</v>
      </c>
      <c r="D86" s="63"/>
      <c r="E86" s="63"/>
      <c r="F86" s="198"/>
      <c r="G86" s="324"/>
      <c r="H86" s="324"/>
    </row>
    <row r="87" spans="1:8" ht="14.4" x14ac:dyDescent="0.3">
      <c r="A87" s="204"/>
      <c r="B87" s="210" t="s">
        <v>307</v>
      </c>
      <c r="C87" s="209" t="s">
        <v>308</v>
      </c>
      <c r="D87" s="63"/>
      <c r="E87" s="63"/>
      <c r="F87" s="198"/>
      <c r="G87" s="324"/>
      <c r="H87" s="324"/>
    </row>
    <row r="88" spans="1:8" ht="15" thickBot="1" x14ac:dyDescent="0.35">
      <c r="A88" s="205"/>
      <c r="B88" s="211" t="s">
        <v>309</v>
      </c>
      <c r="C88" s="212" t="s">
        <v>310</v>
      </c>
      <c r="D88" s="199"/>
      <c r="E88" s="199"/>
      <c r="F88" s="200"/>
      <c r="G88" s="324"/>
      <c r="H88" s="324"/>
    </row>
    <row r="89" spans="1:8" ht="41.4" x14ac:dyDescent="0.3">
      <c r="A89" s="173" t="s">
        <v>311</v>
      </c>
      <c r="B89" s="213" t="s">
        <v>312</v>
      </c>
      <c r="C89" s="213"/>
      <c r="D89" s="214"/>
      <c r="E89" s="214"/>
      <c r="F89" s="215"/>
      <c r="G89" s="324"/>
      <c r="H89" s="324"/>
    </row>
    <row r="90" spans="1:8" x14ac:dyDescent="0.3">
      <c r="A90" s="204"/>
      <c r="B90" s="63"/>
      <c r="C90" s="63"/>
      <c r="D90" s="63"/>
      <c r="E90" s="63"/>
      <c r="F90" s="198"/>
      <c r="G90" s="324"/>
      <c r="H90" s="324"/>
    </row>
    <row r="91" spans="1:8" ht="14.4" x14ac:dyDescent="0.3">
      <c r="A91" s="204"/>
      <c r="B91" s="208" t="s">
        <v>313</v>
      </c>
      <c r="C91" s="209" t="s">
        <v>314</v>
      </c>
      <c r="D91" s="216"/>
      <c r="E91" s="216" t="s">
        <v>288</v>
      </c>
      <c r="F91" s="217">
        <v>185</v>
      </c>
      <c r="G91" s="324"/>
      <c r="H91" s="324"/>
    </row>
    <row r="92" spans="1:8" ht="14.4" x14ac:dyDescent="0.3">
      <c r="A92" s="204"/>
      <c r="B92" s="208" t="s">
        <v>315</v>
      </c>
      <c r="C92" s="209" t="s">
        <v>316</v>
      </c>
      <c r="D92" s="216"/>
      <c r="E92" s="216" t="s">
        <v>288</v>
      </c>
      <c r="F92" s="217">
        <v>45</v>
      </c>
      <c r="G92" s="324"/>
      <c r="H92" s="324"/>
    </row>
    <row r="93" spans="1:8" ht="14.4" x14ac:dyDescent="0.3">
      <c r="A93" s="204"/>
      <c r="B93" s="208" t="s">
        <v>317</v>
      </c>
      <c r="C93" s="209" t="s">
        <v>318</v>
      </c>
      <c r="D93" s="216"/>
      <c r="E93" s="216" t="s">
        <v>288</v>
      </c>
      <c r="F93" s="217">
        <v>104</v>
      </c>
      <c r="G93" s="324"/>
      <c r="H93" s="324"/>
    </row>
    <row r="94" spans="1:8" s="82" customFormat="1" ht="28.8" x14ac:dyDescent="0.3">
      <c r="A94" s="218"/>
      <c r="B94" s="219" t="s">
        <v>319</v>
      </c>
      <c r="C94" s="220" t="s">
        <v>320</v>
      </c>
      <c r="D94" s="221"/>
      <c r="E94" s="216" t="s">
        <v>288</v>
      </c>
      <c r="F94" s="222">
        <v>126</v>
      </c>
      <c r="G94" s="327"/>
      <c r="H94" s="327"/>
    </row>
    <row r="95" spans="1:8" s="82" customFormat="1" ht="28.8" x14ac:dyDescent="0.3">
      <c r="A95" s="218"/>
      <c r="B95" s="223" t="s">
        <v>321</v>
      </c>
      <c r="C95" s="220" t="s">
        <v>322</v>
      </c>
      <c r="D95" s="221"/>
      <c r="E95" s="216" t="s">
        <v>288</v>
      </c>
      <c r="F95" s="222">
        <v>71</v>
      </c>
      <c r="G95" s="327"/>
      <c r="H95" s="327"/>
    </row>
    <row r="96" spans="1:8" ht="14.4" x14ac:dyDescent="0.3">
      <c r="A96" s="204"/>
      <c r="B96" s="208" t="s">
        <v>323</v>
      </c>
      <c r="C96" s="209" t="s">
        <v>324</v>
      </c>
      <c r="D96" s="216"/>
      <c r="E96" s="216" t="s">
        <v>288</v>
      </c>
      <c r="F96" s="217">
        <v>99</v>
      </c>
      <c r="G96" s="324"/>
      <c r="H96" s="324"/>
    </row>
    <row r="97" spans="1:8" ht="15" thickBot="1" x14ac:dyDescent="0.35">
      <c r="A97" s="205"/>
      <c r="B97" s="224" t="s">
        <v>325</v>
      </c>
      <c r="C97" s="212" t="s">
        <v>326</v>
      </c>
      <c r="D97" s="225"/>
      <c r="E97" s="225" t="s">
        <v>288</v>
      </c>
      <c r="F97" s="226">
        <v>23</v>
      </c>
      <c r="G97" s="324"/>
      <c r="H97" s="324"/>
    </row>
    <row r="98" spans="1:8" x14ac:dyDescent="0.3">
      <c r="A98" s="324"/>
      <c r="B98" s="324"/>
      <c r="C98" s="324"/>
      <c r="D98" s="324"/>
      <c r="E98" s="324"/>
      <c r="F98" s="324"/>
      <c r="G98" s="324"/>
      <c r="H98" s="324"/>
    </row>
    <row r="99" spans="1:8" x14ac:dyDescent="0.3">
      <c r="A99" s="324"/>
      <c r="B99" s="324"/>
      <c r="C99" s="324"/>
      <c r="D99" s="324"/>
      <c r="E99" s="324"/>
      <c r="F99" s="324"/>
      <c r="G99" s="324"/>
      <c r="H99" s="324"/>
    </row>
    <row r="100" spans="1:8" x14ac:dyDescent="0.3">
      <c r="A100" s="325"/>
      <c r="B100" s="325"/>
      <c r="C100" s="324"/>
      <c r="D100" s="324"/>
      <c r="E100" s="323"/>
      <c r="F100" s="323"/>
      <c r="G100" s="324"/>
      <c r="H100" s="324"/>
    </row>
    <row r="101" spans="1:8" x14ac:dyDescent="0.3">
      <c r="A101" s="325"/>
      <c r="B101" s="325"/>
      <c r="C101" s="324"/>
      <c r="D101" s="324"/>
      <c r="E101" s="323"/>
      <c r="F101" s="323"/>
      <c r="G101" s="324"/>
      <c r="H101" s="324"/>
    </row>
    <row r="102" spans="1:8" x14ac:dyDescent="0.3">
      <c r="A102" s="325"/>
      <c r="B102" s="325"/>
      <c r="C102" s="324"/>
      <c r="D102" s="324"/>
      <c r="E102" s="323"/>
      <c r="F102" s="323"/>
      <c r="G102" s="324"/>
      <c r="H102" s="324"/>
    </row>
    <row r="103" spans="1:8" x14ac:dyDescent="0.3">
      <c r="A103" s="325"/>
      <c r="B103" s="325"/>
      <c r="C103" s="324"/>
      <c r="D103" s="324"/>
      <c r="E103" s="323"/>
      <c r="F103" s="323"/>
      <c r="G103" s="324"/>
      <c r="H103" s="324"/>
    </row>
    <row r="104" spans="1:8" x14ac:dyDescent="0.3">
      <c r="A104" s="325"/>
      <c r="B104" s="325"/>
      <c r="C104" s="324"/>
      <c r="D104" s="324"/>
      <c r="E104" s="323"/>
      <c r="F104" s="323"/>
      <c r="G104" s="324"/>
      <c r="H104" s="324"/>
    </row>
    <row r="105" spans="1:8" x14ac:dyDescent="0.3">
      <c r="A105" s="325"/>
      <c r="B105" s="325"/>
      <c r="C105" s="324"/>
      <c r="D105" s="324"/>
      <c r="E105" s="323"/>
      <c r="F105" s="323"/>
      <c r="G105" s="324"/>
      <c r="H105" s="324"/>
    </row>
    <row r="106" spans="1:8" x14ac:dyDescent="0.3">
      <c r="A106" s="325"/>
      <c r="B106" s="325"/>
      <c r="C106" s="324"/>
      <c r="D106" s="324"/>
      <c r="E106" s="323"/>
      <c r="F106" s="323"/>
      <c r="G106" s="324"/>
      <c r="H106" s="324"/>
    </row>
    <row r="107" spans="1:8" x14ac:dyDescent="0.3">
      <c r="A107" s="325"/>
      <c r="B107" s="325"/>
      <c r="C107" s="324"/>
      <c r="D107" s="324"/>
      <c r="E107" s="323"/>
      <c r="F107" s="323"/>
      <c r="G107" s="324"/>
      <c r="H107" s="324"/>
    </row>
    <row r="108" spans="1:8" x14ac:dyDescent="0.3">
      <c r="A108" s="325"/>
      <c r="B108" s="325"/>
      <c r="C108" s="324"/>
      <c r="D108" s="324"/>
      <c r="E108" s="323"/>
      <c r="F108" s="323"/>
      <c r="G108" s="324"/>
      <c r="H108" s="324"/>
    </row>
    <row r="109" spans="1:8" x14ac:dyDescent="0.3">
      <c r="A109" s="325"/>
      <c r="B109" s="325"/>
      <c r="C109" s="324"/>
      <c r="D109" s="324"/>
      <c r="E109" s="323"/>
      <c r="F109" s="323"/>
      <c r="G109" s="324"/>
      <c r="H109" s="324"/>
    </row>
    <row r="110" spans="1:8" x14ac:dyDescent="0.3">
      <c r="A110" s="325"/>
      <c r="B110" s="325"/>
      <c r="C110" s="324"/>
      <c r="D110" s="324"/>
      <c r="E110" s="323"/>
      <c r="F110" s="323"/>
      <c r="G110" s="324"/>
      <c r="H110" s="324"/>
    </row>
    <row r="111" spans="1:8" x14ac:dyDescent="0.3">
      <c r="A111" s="325"/>
      <c r="B111" s="325"/>
      <c r="C111" s="324"/>
      <c r="D111" s="324"/>
      <c r="E111" s="323"/>
      <c r="F111" s="323"/>
      <c r="G111" s="324"/>
      <c r="H111" s="324"/>
    </row>
    <row r="112" spans="1:8" x14ac:dyDescent="0.3">
      <c r="A112" s="325"/>
      <c r="B112" s="325"/>
      <c r="C112" s="324"/>
      <c r="D112" s="324"/>
      <c r="E112" s="323"/>
      <c r="F112" s="323"/>
      <c r="G112" s="324"/>
      <c r="H112" s="324"/>
    </row>
    <row r="113" spans="1:8" x14ac:dyDescent="0.3">
      <c r="A113" s="325"/>
      <c r="B113" s="325"/>
      <c r="C113" s="324"/>
      <c r="D113" s="324"/>
      <c r="E113" s="323"/>
      <c r="F113" s="323"/>
      <c r="G113" s="324"/>
      <c r="H113" s="324"/>
    </row>
    <row r="114" spans="1:8" x14ac:dyDescent="0.3">
      <c r="A114" s="324"/>
      <c r="B114" s="324"/>
      <c r="C114" s="324"/>
      <c r="D114" s="324"/>
      <c r="E114" s="324"/>
      <c r="F114" s="324"/>
      <c r="G114" s="324"/>
      <c r="H114" s="324"/>
    </row>
    <row r="115" spans="1:8" x14ac:dyDescent="0.3">
      <c r="A115" s="324"/>
      <c r="B115" s="324"/>
      <c r="C115" s="324"/>
      <c r="D115" s="324"/>
      <c r="E115" s="324"/>
      <c r="F115" s="324"/>
      <c r="G115" s="324"/>
      <c r="H115" s="324"/>
    </row>
    <row r="116" spans="1:8" x14ac:dyDescent="0.3">
      <c r="A116" s="324"/>
      <c r="B116" s="324"/>
      <c r="C116" s="324"/>
      <c r="D116" s="324"/>
      <c r="E116" s="324"/>
      <c r="F116" s="324"/>
      <c r="G116" s="324"/>
      <c r="H116" s="324"/>
    </row>
    <row r="117" spans="1:8" x14ac:dyDescent="0.3">
      <c r="A117" s="324"/>
      <c r="B117" s="324"/>
      <c r="C117" s="324"/>
      <c r="D117" s="324"/>
      <c r="E117" s="324"/>
      <c r="F117" s="324"/>
      <c r="G117" s="324"/>
      <c r="H117" s="324"/>
    </row>
    <row r="118" spans="1:8" x14ac:dyDescent="0.3">
      <c r="A118" s="324"/>
      <c r="B118" s="324"/>
      <c r="C118" s="324"/>
      <c r="D118" s="324"/>
      <c r="E118" s="324"/>
      <c r="F118" s="324"/>
      <c r="G118" s="324"/>
      <c r="H118" s="324"/>
    </row>
    <row r="119" spans="1:8" x14ac:dyDescent="0.3">
      <c r="A119" s="324"/>
      <c r="B119" s="324"/>
      <c r="C119" s="324"/>
      <c r="D119" s="324"/>
      <c r="E119" s="324"/>
      <c r="F119" s="324"/>
      <c r="G119" s="324"/>
      <c r="H119" s="324"/>
    </row>
    <row r="120" spans="1:8" x14ac:dyDescent="0.3">
      <c r="A120" s="324"/>
      <c r="B120" s="324"/>
      <c r="C120" s="324"/>
      <c r="D120" s="324"/>
      <c r="E120" s="324"/>
      <c r="F120" s="324"/>
      <c r="G120" s="324"/>
      <c r="H120" s="324"/>
    </row>
    <row r="121" spans="1:8" x14ac:dyDescent="0.3">
      <c r="A121" s="324"/>
      <c r="B121" s="324"/>
      <c r="C121" s="324"/>
      <c r="D121" s="324"/>
      <c r="E121" s="324"/>
      <c r="F121" s="324"/>
      <c r="G121" s="324"/>
      <c r="H121" s="324"/>
    </row>
    <row r="122" spans="1:8" x14ac:dyDescent="0.3">
      <c r="A122" s="324"/>
      <c r="B122" s="324"/>
      <c r="C122" s="324"/>
      <c r="D122" s="324"/>
      <c r="E122" s="324"/>
      <c r="F122" s="324"/>
      <c r="G122" s="324"/>
      <c r="H122" s="324"/>
    </row>
    <row r="123" spans="1:8" x14ac:dyDescent="0.3">
      <c r="A123" s="324"/>
      <c r="B123" s="324"/>
      <c r="C123" s="324"/>
      <c r="D123" s="324"/>
      <c r="E123" s="324"/>
      <c r="F123" s="324"/>
      <c r="G123" s="324"/>
      <c r="H123" s="324"/>
    </row>
    <row r="124" spans="1:8" x14ac:dyDescent="0.3">
      <c r="A124" s="324"/>
      <c r="B124" s="324"/>
      <c r="C124" s="324"/>
      <c r="D124" s="324"/>
      <c r="E124" s="324"/>
      <c r="F124" s="324"/>
      <c r="G124" s="324"/>
      <c r="H124" s="324"/>
    </row>
    <row r="125" spans="1:8" x14ac:dyDescent="0.3">
      <c r="A125" s="324"/>
      <c r="B125" s="324"/>
      <c r="C125" s="324"/>
      <c r="D125" s="324"/>
      <c r="E125" s="324"/>
      <c r="F125" s="324"/>
      <c r="G125" s="324"/>
      <c r="H125" s="324"/>
    </row>
    <row r="126" spans="1:8" x14ac:dyDescent="0.3">
      <c r="A126" s="324"/>
      <c r="B126" s="324"/>
      <c r="C126" s="324"/>
      <c r="D126" s="324"/>
      <c r="E126" s="324"/>
      <c r="F126" s="324"/>
      <c r="G126" s="324"/>
      <c r="H126" s="324"/>
    </row>
    <row r="127" spans="1:8" x14ac:dyDescent="0.3">
      <c r="A127" s="324"/>
      <c r="B127" s="324"/>
      <c r="C127" s="324"/>
      <c r="D127" s="324"/>
      <c r="E127" s="324"/>
      <c r="F127" s="324"/>
      <c r="G127" s="324"/>
      <c r="H127" s="324"/>
    </row>
    <row r="128" spans="1:8" x14ac:dyDescent="0.3">
      <c r="A128" s="324"/>
      <c r="B128" s="324"/>
      <c r="C128" s="324"/>
      <c r="D128" s="324"/>
      <c r="E128" s="324"/>
      <c r="F128" s="324"/>
      <c r="G128" s="324"/>
      <c r="H128" s="324"/>
    </row>
    <row r="129" spans="1:8" x14ac:dyDescent="0.3">
      <c r="A129" s="324"/>
      <c r="B129" s="324"/>
      <c r="C129" s="324"/>
      <c r="D129" s="324"/>
      <c r="E129" s="324"/>
      <c r="F129" s="324"/>
      <c r="G129" s="324"/>
      <c r="H129" s="324"/>
    </row>
    <row r="130" spans="1:8" x14ac:dyDescent="0.3">
      <c r="A130" s="324"/>
      <c r="B130" s="324"/>
      <c r="C130" s="324"/>
      <c r="D130" s="324"/>
      <c r="E130" s="324"/>
      <c r="F130" s="324"/>
      <c r="G130" s="324"/>
      <c r="H130" s="324"/>
    </row>
    <row r="131" spans="1:8" x14ac:dyDescent="0.3">
      <c r="A131" s="324"/>
      <c r="B131" s="324"/>
      <c r="C131" s="324"/>
      <c r="D131" s="324"/>
      <c r="E131" s="324"/>
      <c r="F131" s="324"/>
      <c r="G131" s="324"/>
      <c r="H131" s="324"/>
    </row>
    <row r="132" spans="1:8" x14ac:dyDescent="0.3">
      <c r="A132" s="324"/>
      <c r="B132" s="324"/>
      <c r="C132" s="324"/>
      <c r="D132" s="324"/>
      <c r="E132" s="324"/>
      <c r="F132" s="324"/>
      <c r="G132" s="324"/>
      <c r="H132" s="324"/>
    </row>
    <row r="133" spans="1:8" x14ac:dyDescent="0.3">
      <c r="A133" s="324"/>
      <c r="B133" s="324"/>
      <c r="C133" s="324"/>
      <c r="D133" s="324"/>
      <c r="E133" s="324"/>
      <c r="F133" s="324"/>
      <c r="G133" s="324"/>
      <c r="H133" s="324"/>
    </row>
    <row r="134" spans="1:8" x14ac:dyDescent="0.3">
      <c r="A134" s="324"/>
      <c r="B134" s="324"/>
      <c r="C134" s="324"/>
      <c r="D134" s="324"/>
      <c r="E134" s="324"/>
      <c r="F134" s="324"/>
      <c r="G134" s="324"/>
      <c r="H134" s="324"/>
    </row>
    <row r="135" spans="1:8" x14ac:dyDescent="0.3">
      <c r="A135" s="324"/>
      <c r="B135" s="324"/>
      <c r="C135" s="324"/>
      <c r="D135" s="324"/>
      <c r="E135" s="324"/>
      <c r="F135" s="324"/>
      <c r="G135" s="324"/>
      <c r="H135" s="324"/>
    </row>
    <row r="136" spans="1:8" x14ac:dyDescent="0.3">
      <c r="A136" s="324"/>
      <c r="B136" s="324"/>
      <c r="C136" s="324"/>
      <c r="D136" s="324"/>
      <c r="E136" s="324"/>
      <c r="F136" s="324"/>
      <c r="G136" s="324"/>
      <c r="H136" s="324"/>
    </row>
    <row r="137" spans="1:8" x14ac:dyDescent="0.3">
      <c r="A137" s="324"/>
      <c r="B137" s="324"/>
      <c r="C137" s="324"/>
      <c r="D137" s="324"/>
      <c r="E137" s="324"/>
      <c r="F137" s="324"/>
      <c r="G137" s="324"/>
      <c r="H137" s="324"/>
    </row>
    <row r="138" spans="1:8" x14ac:dyDescent="0.3">
      <c r="A138" s="324"/>
      <c r="B138" s="324"/>
      <c r="C138" s="324"/>
      <c r="D138" s="324"/>
      <c r="E138" s="324"/>
      <c r="F138" s="324"/>
      <c r="G138" s="324"/>
      <c r="H138" s="324"/>
    </row>
    <row r="139" spans="1:8" x14ac:dyDescent="0.3">
      <c r="A139" s="324"/>
      <c r="B139" s="324"/>
      <c r="C139" s="324"/>
      <c r="D139" s="324"/>
      <c r="E139" s="324"/>
      <c r="F139" s="324"/>
      <c r="G139" s="324"/>
      <c r="H139" s="324"/>
    </row>
    <row r="140" spans="1:8" x14ac:dyDescent="0.3">
      <c r="A140" s="324"/>
      <c r="B140" s="324"/>
      <c r="C140" s="324"/>
      <c r="D140" s="324"/>
      <c r="E140" s="324"/>
      <c r="F140" s="324"/>
      <c r="G140" s="324"/>
      <c r="H140" s="324"/>
    </row>
    <row r="141" spans="1:8" x14ac:dyDescent="0.3">
      <c r="A141" s="324"/>
      <c r="B141" s="324"/>
      <c r="C141" s="324"/>
      <c r="D141" s="324"/>
      <c r="E141" s="324"/>
      <c r="F141" s="324"/>
      <c r="G141" s="324"/>
      <c r="H141" s="324"/>
    </row>
    <row r="142" spans="1:8" x14ac:dyDescent="0.3">
      <c r="A142" s="324"/>
      <c r="B142" s="324"/>
      <c r="C142" s="324"/>
      <c r="D142" s="324"/>
      <c r="E142" s="324"/>
      <c r="F142" s="324"/>
      <c r="G142" s="324"/>
      <c r="H142" s="324"/>
    </row>
    <row r="143" spans="1:8" x14ac:dyDescent="0.3">
      <c r="A143" s="324"/>
      <c r="B143" s="324"/>
      <c r="C143" s="324"/>
      <c r="D143" s="324"/>
      <c r="E143" s="324"/>
      <c r="F143" s="324"/>
      <c r="G143" s="324"/>
      <c r="H143" s="324"/>
    </row>
    <row r="144" spans="1:8" x14ac:dyDescent="0.3">
      <c r="A144" s="324"/>
      <c r="B144" s="324"/>
      <c r="C144" s="324"/>
      <c r="D144" s="324"/>
      <c r="E144" s="324"/>
      <c r="F144" s="324"/>
      <c r="G144" s="324"/>
      <c r="H144" s="324"/>
    </row>
    <row r="145" spans="1:8" x14ac:dyDescent="0.3">
      <c r="A145" s="324"/>
      <c r="B145" s="324"/>
      <c r="C145" s="324"/>
      <c r="D145" s="324"/>
      <c r="E145" s="324"/>
      <c r="F145" s="324"/>
      <c r="G145" s="324"/>
      <c r="H145" s="324"/>
    </row>
    <row r="146" spans="1:8" x14ac:dyDescent="0.3">
      <c r="A146" s="324"/>
      <c r="B146" s="324"/>
      <c r="C146" s="324"/>
      <c r="D146" s="324"/>
      <c r="E146" s="324"/>
      <c r="F146" s="324"/>
      <c r="G146" s="324"/>
      <c r="H146" s="324"/>
    </row>
    <row r="147" spans="1:8" x14ac:dyDescent="0.3">
      <c r="A147" s="324"/>
      <c r="B147" s="324"/>
      <c r="C147" s="324"/>
      <c r="D147" s="324"/>
      <c r="E147" s="324"/>
      <c r="F147" s="324"/>
      <c r="G147" s="324"/>
      <c r="H147" s="324"/>
    </row>
    <row r="148" spans="1:8" x14ac:dyDescent="0.3">
      <c r="A148" s="324"/>
      <c r="B148" s="324"/>
      <c r="C148" s="324"/>
      <c r="D148" s="324"/>
      <c r="E148" s="324"/>
      <c r="F148" s="324"/>
      <c r="G148" s="324"/>
      <c r="H148" s="324"/>
    </row>
    <row r="149" spans="1:8" x14ac:dyDescent="0.3">
      <c r="A149" s="324"/>
      <c r="B149" s="324"/>
      <c r="C149" s="324"/>
      <c r="D149" s="324"/>
      <c r="E149" s="324"/>
      <c r="F149" s="324"/>
      <c r="G149" s="324"/>
      <c r="H149" s="324"/>
    </row>
    <row r="150" spans="1:8" x14ac:dyDescent="0.3">
      <c r="A150" s="324"/>
      <c r="B150" s="324"/>
      <c r="C150" s="324"/>
      <c r="D150" s="324"/>
      <c r="E150" s="324"/>
      <c r="F150" s="324"/>
      <c r="G150" s="324"/>
      <c r="H150" s="32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opLeftCell="A3" workbookViewId="0">
      <selection activeCell="C3" sqref="C3"/>
    </sheetView>
  </sheetViews>
  <sheetFormatPr defaultRowHeight="12.6" x14ac:dyDescent="0.2"/>
  <cols>
    <col min="2" max="2" width="64.26953125" customWidth="1"/>
    <col min="3" max="3" width="25.453125" bestFit="1" customWidth="1"/>
    <col min="5" max="5" width="10.26953125" customWidth="1"/>
  </cols>
  <sheetData>
    <row r="1" spans="1:9" s="19" customFormat="1" ht="27.75" customHeight="1" x14ac:dyDescent="0.55000000000000004">
      <c r="B1" s="390" t="s">
        <v>94</v>
      </c>
      <c r="C1" s="390"/>
      <c r="D1" s="390"/>
      <c r="E1" s="20"/>
      <c r="F1" s="33"/>
      <c r="G1" s="32"/>
      <c r="H1" s="21"/>
      <c r="I1" s="21"/>
    </row>
    <row r="2" spans="1:9" s="23" customFormat="1" ht="27.75" customHeight="1" x14ac:dyDescent="0.3">
      <c r="A2" s="97" t="s">
        <v>16</v>
      </c>
      <c r="B2" s="98" t="s">
        <v>96</v>
      </c>
      <c r="C2" s="477" t="s">
        <v>13</v>
      </c>
      <c r="D2" s="478"/>
      <c r="E2" s="31"/>
      <c r="F2" s="22"/>
    </row>
    <row r="3" spans="1:9" s="23" customFormat="1" ht="12.75" customHeight="1" x14ac:dyDescent="0.3">
      <c r="A3" s="30"/>
      <c r="B3" s="30"/>
      <c r="D3" s="24"/>
      <c r="E3" s="31"/>
      <c r="F3" s="22"/>
    </row>
    <row r="4" spans="1:9" s="23" customFormat="1" ht="14.4" x14ac:dyDescent="0.3">
      <c r="A4" s="30" t="s">
        <v>91</v>
      </c>
      <c r="B4" s="67" t="s">
        <v>97</v>
      </c>
      <c r="C4" s="68" t="s">
        <v>95</v>
      </c>
      <c r="D4" s="68"/>
      <c r="F4" s="22"/>
    </row>
    <row r="5" spans="1:9" s="23" customFormat="1" ht="14.4" x14ac:dyDescent="0.3">
      <c r="A5" s="24"/>
      <c r="B5" s="67" t="s">
        <v>506</v>
      </c>
      <c r="C5" s="69" t="s">
        <v>505</v>
      </c>
      <c r="F5" s="22"/>
    </row>
    <row r="6" spans="1:9" s="23" customFormat="1" ht="13.8" x14ac:dyDescent="0.3">
      <c r="B6" s="24"/>
      <c r="C6" s="25"/>
      <c r="E6" s="24"/>
      <c r="F6" s="31"/>
      <c r="G6" s="22"/>
    </row>
    <row r="7" spans="1:9" s="23" customFormat="1" ht="13.8" x14ac:dyDescent="0.3">
      <c r="B7" s="65" t="s">
        <v>36</v>
      </c>
      <c r="C7" s="26"/>
      <c r="D7" s="26"/>
      <c r="E7"/>
      <c r="F7" s="31"/>
      <c r="G7" s="22"/>
    </row>
    <row r="8" spans="1:9" ht="19.8" x14ac:dyDescent="0.3">
      <c r="B8" s="35" t="s">
        <v>75</v>
      </c>
    </row>
    <row r="9" spans="1:9" x14ac:dyDescent="0.2">
      <c r="B9" s="8" t="s">
        <v>76</v>
      </c>
    </row>
    <row r="10" spans="1:9" ht="35.25" customHeight="1" x14ac:dyDescent="0.2">
      <c r="B10" s="8" t="s">
        <v>77</v>
      </c>
    </row>
    <row r="11" spans="1:9" ht="100.8" x14ac:dyDescent="0.2">
      <c r="B11" s="34" t="s">
        <v>78</v>
      </c>
    </row>
    <row r="12" spans="1:9" ht="25.2" x14ac:dyDescent="0.2">
      <c r="B12" s="36" t="s">
        <v>79</v>
      </c>
    </row>
    <row r="13" spans="1:9" x14ac:dyDescent="0.2">
      <c r="B13" s="36" t="s">
        <v>80</v>
      </c>
    </row>
    <row r="14" spans="1:9" ht="25.2" x14ac:dyDescent="0.2">
      <c r="B14" s="36" t="s">
        <v>81</v>
      </c>
    </row>
    <row r="15" spans="1:9" ht="37.799999999999997" x14ac:dyDescent="0.2">
      <c r="B15" s="8" t="s">
        <v>82</v>
      </c>
    </row>
    <row r="17" spans="2:3" x14ac:dyDescent="0.2">
      <c r="B17" s="7" t="s">
        <v>83</v>
      </c>
    </row>
    <row r="18" spans="2:3" x14ac:dyDescent="0.2">
      <c r="B18" s="7" t="s">
        <v>84</v>
      </c>
    </row>
    <row r="20" spans="2:3" x14ac:dyDescent="0.2">
      <c r="B20" s="42" t="s">
        <v>88</v>
      </c>
      <c r="C20" s="42" t="s">
        <v>89</v>
      </c>
    </row>
    <row r="21" spans="2:3" ht="13.8" x14ac:dyDescent="0.25">
      <c r="B21" s="37" t="s">
        <v>85</v>
      </c>
    </row>
    <row r="22" spans="2:3" ht="13.8" x14ac:dyDescent="0.25">
      <c r="B22" s="37" t="s">
        <v>86</v>
      </c>
      <c r="C22" s="41">
        <f>80*500</f>
        <v>40000</v>
      </c>
    </row>
    <row r="23" spans="2:3" ht="13.8" x14ac:dyDescent="0.25">
      <c r="B23" s="37" t="s">
        <v>87</v>
      </c>
      <c r="C23" s="41">
        <f>80*1000</f>
        <v>80000</v>
      </c>
    </row>
    <row r="25" spans="2:3" ht="13.8" x14ac:dyDescent="0.25">
      <c r="B25" s="37" t="s">
        <v>98</v>
      </c>
    </row>
  </sheetData>
  <mergeCells count="2">
    <mergeCell ref="B1:D1"/>
    <mergeCell ref="C2:D2"/>
  </mergeCells>
  <hyperlinks>
    <hyperlink ref="C4" r:id="rId1" display="mailto:melissa.estes@hp.com"/>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Hewlett Packard</vt:lpstr>
      <vt:lpstr>Servers</vt:lpstr>
      <vt:lpstr>Networking Products</vt:lpstr>
      <vt:lpstr>Storage</vt:lpstr>
      <vt:lpstr>Workstation_PC_laptop</vt:lpstr>
      <vt:lpstr>Training</vt:lpstr>
      <vt:lpstr>Servers!Print_Area</vt:lpstr>
    </vt:vector>
  </TitlesOfParts>
  <Company>SUNY ITEC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Brown</dc:creator>
  <cp:lastModifiedBy>Jeff Choquette</cp:lastModifiedBy>
  <cp:lastPrinted>2011-10-07T16:13:41Z</cp:lastPrinted>
  <dcterms:created xsi:type="dcterms:W3CDTF">2009-03-19T15:12:16Z</dcterms:created>
  <dcterms:modified xsi:type="dcterms:W3CDTF">2014-04-10T20:44:37Z</dcterms:modified>
</cp:coreProperties>
</file>